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rko\Google Drive\ERV_novi\"/>
    </mc:Choice>
  </mc:AlternateContent>
  <xr:revisionPtr revIDLastSave="0" documentId="13_ncr:1_{BC1C7CAB-E164-4F71-BB75-C6D34D7CE7AB}" xr6:coauthVersionLast="45" xr6:coauthVersionMax="45" xr10:uidLastSave="{00000000-0000-0000-0000-000000000000}"/>
  <bookViews>
    <workbookView xWindow="-19320" yWindow="-120" windowWidth="19440" windowHeight="15000" firstSheet="1" activeTab="1" xr2:uid="{00000000-000D-0000-FFFF-FFFF00000000}"/>
  </bookViews>
  <sheets>
    <sheet name="TABLICA" sheetId="1" state="hidden" r:id="rId1"/>
    <sheet name="TABLICA_KORONA" sheetId="4" r:id="rId2"/>
    <sheet name="Raspored" sheetId="2" r:id="rId3"/>
    <sheet name="UPIS" sheetId="3" r:id="rId4"/>
  </sheets>
  <definedNames>
    <definedName name="_xlnm._FilterDatabase" localSheetId="1" hidden="1">TABLICA_KORONA!$D$21:$AH$33</definedName>
    <definedName name="_xlnm.Print_Area" localSheetId="0">TABLICA!$A$1:$AL$35</definedName>
    <definedName name="_xlnm.Print_Area" localSheetId="1">TABLICA_KORONA!$A$1:$AL$36</definedName>
    <definedName name="_xlnm.Print_Area" localSheetId="3">UPIS!$B$4:$AH$32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J14" i="2" l="1"/>
  <c r="C35" i="4" l="1"/>
  <c r="C34" i="1"/>
  <c r="AL5" i="3"/>
  <c r="AG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E16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D58" i="4"/>
  <c r="D58" i="1" s="1"/>
  <c r="D55" i="4"/>
  <c r="D54" i="4"/>
  <c r="D57" i="4" s="1"/>
  <c r="B54" i="4"/>
  <c r="D52" i="4"/>
  <c r="D51" i="4"/>
  <c r="AF16" i="4"/>
  <c r="AH16" i="4"/>
  <c r="D50" i="1"/>
  <c r="D54" i="1"/>
  <c r="AE7" i="1" s="1"/>
  <c r="AE7" i="4" s="1"/>
  <c r="AH32" i="1"/>
  <c r="AH33" i="4" s="1"/>
  <c r="AG32" i="1"/>
  <c r="AG33" i="4" s="1"/>
  <c r="AF32" i="1"/>
  <c r="AF33" i="4" s="1"/>
  <c r="AE32" i="1"/>
  <c r="AE33" i="4" s="1"/>
  <c r="AD32" i="1"/>
  <c r="AD33" i="4" s="1"/>
  <c r="AC32" i="1"/>
  <c r="AC33" i="4" s="1"/>
  <c r="AB32" i="1"/>
  <c r="AB33" i="4" s="1"/>
  <c r="AA32" i="1"/>
  <c r="AA33" i="4" s="1"/>
  <c r="Z32" i="1"/>
  <c r="Z33" i="4" s="1"/>
  <c r="Y32" i="1"/>
  <c r="Y33" i="4" s="1"/>
  <c r="X32" i="1"/>
  <c r="X33" i="4" s="1"/>
  <c r="W32" i="1"/>
  <c r="W33" i="4" s="1"/>
  <c r="V32" i="1"/>
  <c r="V33" i="4" s="1"/>
  <c r="U32" i="1"/>
  <c r="U33" i="4" s="1"/>
  <c r="T32" i="1"/>
  <c r="T33" i="4" s="1"/>
  <c r="S32" i="1"/>
  <c r="S33" i="4" s="1"/>
  <c r="R32" i="1"/>
  <c r="R33" i="4" s="1"/>
  <c r="Q32" i="1"/>
  <c r="Q33" i="4" s="1"/>
  <c r="P32" i="1"/>
  <c r="P33" i="4" s="1"/>
  <c r="O32" i="1"/>
  <c r="O33" i="4" s="1"/>
  <c r="N32" i="1"/>
  <c r="N33" i="4" s="1"/>
  <c r="M32" i="1"/>
  <c r="M33" i="4" s="1"/>
  <c r="L32" i="1"/>
  <c r="L33" i="4" s="1"/>
  <c r="K32" i="1"/>
  <c r="K33" i="4" s="1"/>
  <c r="J32" i="1"/>
  <c r="J33" i="4" s="1"/>
  <c r="I32" i="1"/>
  <c r="I33" i="4" s="1"/>
  <c r="H32" i="1"/>
  <c r="H33" i="4" s="1"/>
  <c r="G32" i="1"/>
  <c r="G33" i="4" s="1"/>
  <c r="F32" i="1"/>
  <c r="F33" i="4" s="1"/>
  <c r="E32" i="1"/>
  <c r="E33" i="4" s="1"/>
  <c r="D32" i="1"/>
  <c r="D33" i="4" s="1"/>
  <c r="AH31" i="1"/>
  <c r="AH32" i="4" s="1"/>
  <c r="AG31" i="1"/>
  <c r="AG32" i="4" s="1"/>
  <c r="AF31" i="1"/>
  <c r="AF32" i="4" s="1"/>
  <c r="AE31" i="1"/>
  <c r="AE32" i="4" s="1"/>
  <c r="AD31" i="1"/>
  <c r="AD32" i="4" s="1"/>
  <c r="AC31" i="1"/>
  <c r="AC32" i="4" s="1"/>
  <c r="AB31" i="1"/>
  <c r="AB32" i="4" s="1"/>
  <c r="AA31" i="1"/>
  <c r="AA32" i="4" s="1"/>
  <c r="Z31" i="1"/>
  <c r="Z32" i="4" s="1"/>
  <c r="Y31" i="1"/>
  <c r="Y32" i="4" s="1"/>
  <c r="X31" i="1"/>
  <c r="X32" i="4" s="1"/>
  <c r="W31" i="1"/>
  <c r="W32" i="4" s="1"/>
  <c r="V31" i="1"/>
  <c r="V32" i="4" s="1"/>
  <c r="U31" i="1"/>
  <c r="U32" i="4" s="1"/>
  <c r="T31" i="1"/>
  <c r="T32" i="4" s="1"/>
  <c r="S31" i="1"/>
  <c r="S32" i="4" s="1"/>
  <c r="R31" i="1"/>
  <c r="R32" i="4" s="1"/>
  <c r="Q31" i="1"/>
  <c r="Q32" i="4" s="1"/>
  <c r="P31" i="1"/>
  <c r="P32" i="4" s="1"/>
  <c r="O31" i="1"/>
  <c r="O32" i="4" s="1"/>
  <c r="N31" i="1"/>
  <c r="N32" i="4" s="1"/>
  <c r="M31" i="1"/>
  <c r="M32" i="4" s="1"/>
  <c r="L31" i="1"/>
  <c r="L32" i="4" s="1"/>
  <c r="K31" i="1"/>
  <c r="K32" i="4" s="1"/>
  <c r="J31" i="1"/>
  <c r="J32" i="4" s="1"/>
  <c r="I31" i="1"/>
  <c r="I32" i="4" s="1"/>
  <c r="H31" i="1"/>
  <c r="H32" i="4" s="1"/>
  <c r="G31" i="1"/>
  <c r="G32" i="4" s="1"/>
  <c r="F31" i="1"/>
  <c r="F32" i="4" s="1"/>
  <c r="E31" i="1"/>
  <c r="E32" i="4" s="1"/>
  <c r="D31" i="1"/>
  <c r="D32" i="4" s="1"/>
  <c r="AH30" i="1"/>
  <c r="AH31" i="4" s="1"/>
  <c r="AG30" i="1"/>
  <c r="AG31" i="4" s="1"/>
  <c r="AF30" i="1"/>
  <c r="AF31" i="4" s="1"/>
  <c r="AE30" i="1"/>
  <c r="AE31" i="4" s="1"/>
  <c r="AD30" i="1"/>
  <c r="AD31" i="4" s="1"/>
  <c r="AC30" i="1"/>
  <c r="AC31" i="4" s="1"/>
  <c r="AB30" i="1"/>
  <c r="AB31" i="4" s="1"/>
  <c r="AA30" i="1"/>
  <c r="AA31" i="4" s="1"/>
  <c r="Z30" i="1"/>
  <c r="Z31" i="4" s="1"/>
  <c r="Y30" i="1"/>
  <c r="Y31" i="4" s="1"/>
  <c r="X30" i="1"/>
  <c r="X31" i="4" s="1"/>
  <c r="W30" i="1"/>
  <c r="W31" i="4" s="1"/>
  <c r="V30" i="1"/>
  <c r="V31" i="4" s="1"/>
  <c r="U30" i="1"/>
  <c r="U31" i="4" s="1"/>
  <c r="T30" i="1"/>
  <c r="T31" i="4" s="1"/>
  <c r="S30" i="1"/>
  <c r="S31" i="4" s="1"/>
  <c r="R30" i="1"/>
  <c r="R31" i="4" s="1"/>
  <c r="Q30" i="1"/>
  <c r="Q31" i="4" s="1"/>
  <c r="P30" i="1"/>
  <c r="P31" i="4" s="1"/>
  <c r="O30" i="1"/>
  <c r="O31" i="4" s="1"/>
  <c r="N30" i="1"/>
  <c r="N31" i="4" s="1"/>
  <c r="M30" i="1"/>
  <c r="M31" i="4" s="1"/>
  <c r="L30" i="1"/>
  <c r="L31" i="4" s="1"/>
  <c r="K30" i="1"/>
  <c r="K31" i="4" s="1"/>
  <c r="J30" i="1"/>
  <c r="J31" i="4" s="1"/>
  <c r="I30" i="1"/>
  <c r="I31" i="4" s="1"/>
  <c r="H30" i="1"/>
  <c r="H31" i="4" s="1"/>
  <c r="G30" i="1"/>
  <c r="G31" i="4" s="1"/>
  <c r="F30" i="1"/>
  <c r="F31" i="4" s="1"/>
  <c r="E30" i="1"/>
  <c r="E31" i="4" s="1"/>
  <c r="D30" i="1"/>
  <c r="D31" i="4" s="1"/>
  <c r="AH29" i="1"/>
  <c r="AH30" i="4" s="1"/>
  <c r="AG29" i="1"/>
  <c r="AG30" i="4" s="1"/>
  <c r="AF29" i="1"/>
  <c r="AF30" i="4" s="1"/>
  <c r="AE29" i="1"/>
  <c r="AE30" i="4" s="1"/>
  <c r="AD29" i="1"/>
  <c r="AD30" i="4" s="1"/>
  <c r="AC29" i="1"/>
  <c r="AC30" i="4" s="1"/>
  <c r="AB29" i="1"/>
  <c r="AB30" i="4" s="1"/>
  <c r="AA29" i="1"/>
  <c r="AA30" i="4" s="1"/>
  <c r="Z29" i="1"/>
  <c r="Z30" i="4" s="1"/>
  <c r="Y29" i="1"/>
  <c r="Y30" i="4" s="1"/>
  <c r="X29" i="1"/>
  <c r="X30" i="4" s="1"/>
  <c r="W29" i="1"/>
  <c r="W30" i="4" s="1"/>
  <c r="V29" i="1"/>
  <c r="V30" i="4" s="1"/>
  <c r="U29" i="1"/>
  <c r="U30" i="4" s="1"/>
  <c r="T29" i="1"/>
  <c r="T30" i="4" s="1"/>
  <c r="S29" i="1"/>
  <c r="S30" i="4" s="1"/>
  <c r="R29" i="1"/>
  <c r="R30" i="4" s="1"/>
  <c r="Q29" i="1"/>
  <c r="Q30" i="4" s="1"/>
  <c r="P29" i="1"/>
  <c r="P30" i="4" s="1"/>
  <c r="O29" i="1"/>
  <c r="O30" i="4" s="1"/>
  <c r="N29" i="1"/>
  <c r="N30" i="4" s="1"/>
  <c r="M29" i="1"/>
  <c r="M30" i="4" s="1"/>
  <c r="L29" i="1"/>
  <c r="L30" i="4" s="1"/>
  <c r="K29" i="1"/>
  <c r="K30" i="4" s="1"/>
  <c r="J29" i="1"/>
  <c r="J30" i="4" s="1"/>
  <c r="I29" i="1"/>
  <c r="I30" i="4" s="1"/>
  <c r="H29" i="1"/>
  <c r="H30" i="4" s="1"/>
  <c r="G29" i="1"/>
  <c r="G30" i="4" s="1"/>
  <c r="F29" i="1"/>
  <c r="F30" i="4" s="1"/>
  <c r="E29" i="1"/>
  <c r="E30" i="4" s="1"/>
  <c r="D29" i="1"/>
  <c r="D30" i="4" s="1"/>
  <c r="AH28" i="1"/>
  <c r="AH29" i="4" s="1"/>
  <c r="AG28" i="1"/>
  <c r="AG29" i="4" s="1"/>
  <c r="AF28" i="1"/>
  <c r="AF29" i="4" s="1"/>
  <c r="AE28" i="1"/>
  <c r="AE29" i="4" s="1"/>
  <c r="AD28" i="1"/>
  <c r="AD29" i="4" s="1"/>
  <c r="AC28" i="1"/>
  <c r="AC29" i="4" s="1"/>
  <c r="AB28" i="1"/>
  <c r="AB29" i="4" s="1"/>
  <c r="AA28" i="1"/>
  <c r="AA29" i="4" s="1"/>
  <c r="Z28" i="1"/>
  <c r="Z29" i="4" s="1"/>
  <c r="Y28" i="1"/>
  <c r="Y29" i="4" s="1"/>
  <c r="X28" i="1"/>
  <c r="X29" i="4" s="1"/>
  <c r="W28" i="1"/>
  <c r="W29" i="4" s="1"/>
  <c r="V28" i="1"/>
  <c r="V29" i="4" s="1"/>
  <c r="U28" i="1"/>
  <c r="U29" i="4" s="1"/>
  <c r="T28" i="1"/>
  <c r="T29" i="4" s="1"/>
  <c r="S28" i="1"/>
  <c r="S29" i="4" s="1"/>
  <c r="R28" i="1"/>
  <c r="R29" i="4" s="1"/>
  <c r="Q28" i="1"/>
  <c r="Q29" i="4" s="1"/>
  <c r="P28" i="1"/>
  <c r="P29" i="4" s="1"/>
  <c r="O28" i="1"/>
  <c r="O29" i="4" s="1"/>
  <c r="N28" i="1"/>
  <c r="N29" i="4" s="1"/>
  <c r="M28" i="1"/>
  <c r="M29" i="4" s="1"/>
  <c r="L28" i="1"/>
  <c r="L29" i="4" s="1"/>
  <c r="K28" i="1"/>
  <c r="K29" i="4" s="1"/>
  <c r="J28" i="1"/>
  <c r="J29" i="4" s="1"/>
  <c r="I28" i="1"/>
  <c r="I29" i="4" s="1"/>
  <c r="H28" i="1"/>
  <c r="H29" i="4" s="1"/>
  <c r="G28" i="1"/>
  <c r="G29" i="4" s="1"/>
  <c r="F28" i="1"/>
  <c r="F29" i="4" s="1"/>
  <c r="E28" i="1"/>
  <c r="E29" i="4" s="1"/>
  <c r="D28" i="1"/>
  <c r="D29" i="4" s="1"/>
  <c r="AH27" i="1"/>
  <c r="AH28" i="4" s="1"/>
  <c r="AG27" i="1"/>
  <c r="AG28" i="4" s="1"/>
  <c r="AF27" i="1"/>
  <c r="AF28" i="4" s="1"/>
  <c r="AE27" i="1"/>
  <c r="AE28" i="4" s="1"/>
  <c r="AD27" i="1"/>
  <c r="AD28" i="4" s="1"/>
  <c r="AC27" i="1"/>
  <c r="AC28" i="4" s="1"/>
  <c r="AB27" i="1"/>
  <c r="AB28" i="4" s="1"/>
  <c r="AA27" i="1"/>
  <c r="AA28" i="4" s="1"/>
  <c r="Z27" i="1"/>
  <c r="Z28" i="4" s="1"/>
  <c r="Y27" i="1"/>
  <c r="Y28" i="4" s="1"/>
  <c r="X27" i="1"/>
  <c r="X28" i="4" s="1"/>
  <c r="W27" i="1"/>
  <c r="W28" i="4" s="1"/>
  <c r="V27" i="1"/>
  <c r="V28" i="4" s="1"/>
  <c r="U27" i="1"/>
  <c r="U28" i="4" s="1"/>
  <c r="T27" i="1"/>
  <c r="T28" i="4" s="1"/>
  <c r="S27" i="1"/>
  <c r="S28" i="4" s="1"/>
  <c r="R27" i="1"/>
  <c r="R28" i="4" s="1"/>
  <c r="Q27" i="1"/>
  <c r="Q28" i="4" s="1"/>
  <c r="P27" i="1"/>
  <c r="P28" i="4" s="1"/>
  <c r="O27" i="1"/>
  <c r="O28" i="4" s="1"/>
  <c r="N27" i="1"/>
  <c r="N28" i="4" s="1"/>
  <c r="M27" i="1"/>
  <c r="M28" i="4" s="1"/>
  <c r="L27" i="1"/>
  <c r="L28" i="4" s="1"/>
  <c r="K27" i="1"/>
  <c r="K28" i="4" s="1"/>
  <c r="J27" i="1"/>
  <c r="J28" i="4" s="1"/>
  <c r="I27" i="1"/>
  <c r="I28" i="4" s="1"/>
  <c r="H27" i="1"/>
  <c r="H28" i="4" s="1"/>
  <c r="G27" i="1"/>
  <c r="G28" i="4" s="1"/>
  <c r="F27" i="1"/>
  <c r="F28" i="4" s="1"/>
  <c r="E27" i="1"/>
  <c r="E28" i="4" s="1"/>
  <c r="D27" i="1"/>
  <c r="D28" i="4" s="1"/>
  <c r="AH26" i="1"/>
  <c r="AH27" i="4" s="1"/>
  <c r="AG26" i="1"/>
  <c r="AG27" i="4" s="1"/>
  <c r="AF26" i="1"/>
  <c r="AF27" i="4" s="1"/>
  <c r="AE26" i="1"/>
  <c r="AE27" i="4" s="1"/>
  <c r="AD26" i="1"/>
  <c r="AD27" i="4" s="1"/>
  <c r="AC26" i="1"/>
  <c r="AC27" i="4" s="1"/>
  <c r="AB26" i="1"/>
  <c r="AB27" i="4" s="1"/>
  <c r="AA26" i="1"/>
  <c r="AA27" i="4" s="1"/>
  <c r="Z26" i="1"/>
  <c r="Z27" i="4" s="1"/>
  <c r="Y26" i="1"/>
  <c r="Y27" i="4" s="1"/>
  <c r="X26" i="1"/>
  <c r="X27" i="4" s="1"/>
  <c r="W26" i="1"/>
  <c r="W27" i="4" s="1"/>
  <c r="V26" i="1"/>
  <c r="V27" i="4" s="1"/>
  <c r="U26" i="1"/>
  <c r="U27" i="4" s="1"/>
  <c r="T26" i="1"/>
  <c r="T27" i="4" s="1"/>
  <c r="S26" i="1"/>
  <c r="S27" i="4" s="1"/>
  <c r="R26" i="1"/>
  <c r="R27" i="4" s="1"/>
  <c r="Q26" i="1"/>
  <c r="Q27" i="4" s="1"/>
  <c r="P26" i="1"/>
  <c r="P27" i="4" s="1"/>
  <c r="O26" i="1"/>
  <c r="O27" i="4" s="1"/>
  <c r="N26" i="1"/>
  <c r="N27" i="4" s="1"/>
  <c r="M26" i="1"/>
  <c r="M27" i="4" s="1"/>
  <c r="L26" i="1"/>
  <c r="L27" i="4" s="1"/>
  <c r="K26" i="1"/>
  <c r="K27" i="4" s="1"/>
  <c r="J26" i="1"/>
  <c r="J27" i="4" s="1"/>
  <c r="I26" i="1"/>
  <c r="I27" i="4" s="1"/>
  <c r="H26" i="1"/>
  <c r="H27" i="4" s="1"/>
  <c r="G26" i="1"/>
  <c r="G27" i="4" s="1"/>
  <c r="F26" i="1"/>
  <c r="F27" i="4" s="1"/>
  <c r="E26" i="1"/>
  <c r="E27" i="4" s="1"/>
  <c r="D26" i="1"/>
  <c r="D27" i="4" s="1"/>
  <c r="AH25" i="1"/>
  <c r="AH26" i="4" s="1"/>
  <c r="AG25" i="1"/>
  <c r="AG26" i="4" s="1"/>
  <c r="AF25" i="1"/>
  <c r="AF26" i="4" s="1"/>
  <c r="AE25" i="1"/>
  <c r="AE26" i="4" s="1"/>
  <c r="AD25" i="1"/>
  <c r="AD26" i="4" s="1"/>
  <c r="AC25" i="1"/>
  <c r="AC26" i="4" s="1"/>
  <c r="AB25" i="1"/>
  <c r="AB26" i="4" s="1"/>
  <c r="AA25" i="1"/>
  <c r="AA26" i="4" s="1"/>
  <c r="Z25" i="1"/>
  <c r="Z26" i="4" s="1"/>
  <c r="Y25" i="1"/>
  <c r="Y26" i="4" s="1"/>
  <c r="X25" i="1"/>
  <c r="X26" i="4" s="1"/>
  <c r="W25" i="1"/>
  <c r="W26" i="4" s="1"/>
  <c r="V25" i="1"/>
  <c r="V26" i="4" s="1"/>
  <c r="U25" i="1"/>
  <c r="U26" i="4" s="1"/>
  <c r="T25" i="1"/>
  <c r="T26" i="4" s="1"/>
  <c r="S25" i="1"/>
  <c r="S26" i="4" s="1"/>
  <c r="R25" i="1"/>
  <c r="R26" i="4" s="1"/>
  <c r="Q25" i="1"/>
  <c r="Q26" i="4" s="1"/>
  <c r="P25" i="1"/>
  <c r="P26" i="4" s="1"/>
  <c r="O25" i="1"/>
  <c r="O26" i="4" s="1"/>
  <c r="N25" i="1"/>
  <c r="N26" i="4" s="1"/>
  <c r="M25" i="1"/>
  <c r="M26" i="4" s="1"/>
  <c r="L25" i="1"/>
  <c r="L26" i="4" s="1"/>
  <c r="K25" i="1"/>
  <c r="K26" i="4" s="1"/>
  <c r="J25" i="1"/>
  <c r="J26" i="4" s="1"/>
  <c r="I25" i="1"/>
  <c r="I26" i="4" s="1"/>
  <c r="H25" i="1"/>
  <c r="H26" i="4" s="1"/>
  <c r="G25" i="1"/>
  <c r="G26" i="4" s="1"/>
  <c r="F25" i="1"/>
  <c r="F26" i="4" s="1"/>
  <c r="E25" i="1"/>
  <c r="E26" i="4" s="1"/>
  <c r="D25" i="1"/>
  <c r="D26" i="4" s="1"/>
  <c r="AH24" i="1"/>
  <c r="AH25" i="4" s="1"/>
  <c r="AG24" i="1"/>
  <c r="AG25" i="4" s="1"/>
  <c r="AF24" i="1"/>
  <c r="AF25" i="4" s="1"/>
  <c r="AE24" i="1"/>
  <c r="AE25" i="4" s="1"/>
  <c r="AD24" i="1"/>
  <c r="AD25" i="4" s="1"/>
  <c r="AC24" i="1"/>
  <c r="AC25" i="4" s="1"/>
  <c r="AB24" i="1"/>
  <c r="AB25" i="4" s="1"/>
  <c r="AA24" i="1"/>
  <c r="AA25" i="4" s="1"/>
  <c r="Z24" i="1"/>
  <c r="Z25" i="4" s="1"/>
  <c r="Y24" i="1"/>
  <c r="Y25" i="4" s="1"/>
  <c r="X24" i="1"/>
  <c r="X25" i="4" s="1"/>
  <c r="W24" i="1"/>
  <c r="W25" i="4" s="1"/>
  <c r="V24" i="1"/>
  <c r="V25" i="4" s="1"/>
  <c r="U24" i="1"/>
  <c r="U25" i="4" s="1"/>
  <c r="T24" i="1"/>
  <c r="T25" i="4" s="1"/>
  <c r="S24" i="1"/>
  <c r="S25" i="4" s="1"/>
  <c r="R24" i="1"/>
  <c r="R25" i="4" s="1"/>
  <c r="Q24" i="1"/>
  <c r="Q25" i="4" s="1"/>
  <c r="P24" i="1"/>
  <c r="P25" i="4" s="1"/>
  <c r="O24" i="1"/>
  <c r="O25" i="4" s="1"/>
  <c r="N24" i="1"/>
  <c r="N25" i="4" s="1"/>
  <c r="M24" i="1"/>
  <c r="M25" i="4" s="1"/>
  <c r="L24" i="1"/>
  <c r="L25" i="4" s="1"/>
  <c r="K24" i="1"/>
  <c r="K25" i="4" s="1"/>
  <c r="J24" i="1"/>
  <c r="J25" i="4" s="1"/>
  <c r="I24" i="1"/>
  <c r="I25" i="4" s="1"/>
  <c r="H24" i="1"/>
  <c r="H25" i="4" s="1"/>
  <c r="G24" i="1"/>
  <c r="G25" i="4" s="1"/>
  <c r="F24" i="1"/>
  <c r="F25" i="4" s="1"/>
  <c r="E24" i="1"/>
  <c r="E25" i="4" s="1"/>
  <c r="D24" i="1"/>
  <c r="D25" i="4" s="1"/>
  <c r="AH23" i="1"/>
  <c r="AH24" i="4" s="1"/>
  <c r="AG23" i="1"/>
  <c r="AG24" i="4" s="1"/>
  <c r="AF23" i="1"/>
  <c r="AF24" i="4" s="1"/>
  <c r="AE23" i="1"/>
  <c r="AE24" i="4" s="1"/>
  <c r="AD23" i="1"/>
  <c r="AD24" i="4" s="1"/>
  <c r="AC23" i="1"/>
  <c r="AC24" i="4" s="1"/>
  <c r="AB23" i="1"/>
  <c r="AB24" i="4" s="1"/>
  <c r="AA23" i="1"/>
  <c r="AA24" i="4" s="1"/>
  <c r="Z23" i="1"/>
  <c r="Z24" i="4" s="1"/>
  <c r="Y23" i="1"/>
  <c r="Y24" i="4" s="1"/>
  <c r="X23" i="1"/>
  <c r="X24" i="4" s="1"/>
  <c r="W23" i="1"/>
  <c r="W24" i="4" s="1"/>
  <c r="V23" i="1"/>
  <c r="V24" i="4" s="1"/>
  <c r="U23" i="1"/>
  <c r="U24" i="4" s="1"/>
  <c r="T23" i="1"/>
  <c r="T24" i="4" s="1"/>
  <c r="S23" i="1"/>
  <c r="S24" i="4" s="1"/>
  <c r="R23" i="1"/>
  <c r="R24" i="4" s="1"/>
  <c r="Q23" i="1"/>
  <c r="Q24" i="4" s="1"/>
  <c r="P23" i="1"/>
  <c r="P24" i="4" s="1"/>
  <c r="O23" i="1"/>
  <c r="O24" i="4" s="1"/>
  <c r="N23" i="1"/>
  <c r="N24" i="4" s="1"/>
  <c r="M23" i="1"/>
  <c r="M24" i="4" s="1"/>
  <c r="L23" i="1"/>
  <c r="L24" i="4" s="1"/>
  <c r="K23" i="1"/>
  <c r="K24" i="4" s="1"/>
  <c r="J23" i="1"/>
  <c r="J24" i="4" s="1"/>
  <c r="I23" i="1"/>
  <c r="I24" i="4" s="1"/>
  <c r="H23" i="1"/>
  <c r="H24" i="4" s="1"/>
  <c r="G23" i="1"/>
  <c r="G24" i="4" s="1"/>
  <c r="F23" i="1"/>
  <c r="F24" i="4" s="1"/>
  <c r="E23" i="1"/>
  <c r="E24" i="4" s="1"/>
  <c r="D23" i="1"/>
  <c r="D24" i="4" s="1"/>
  <c r="AH22" i="1"/>
  <c r="AH23" i="4" s="1"/>
  <c r="AG22" i="1"/>
  <c r="AG23" i="4" s="1"/>
  <c r="AF22" i="1"/>
  <c r="AF23" i="4" s="1"/>
  <c r="AE22" i="1"/>
  <c r="AE23" i="4" s="1"/>
  <c r="AD22" i="1"/>
  <c r="AD23" i="4" s="1"/>
  <c r="AC22" i="1"/>
  <c r="AC23" i="4" s="1"/>
  <c r="AB22" i="1"/>
  <c r="AB23" i="4" s="1"/>
  <c r="AA22" i="1"/>
  <c r="AA23" i="4" s="1"/>
  <c r="Z22" i="1"/>
  <c r="Z23" i="4" s="1"/>
  <c r="Y22" i="1"/>
  <c r="Y23" i="4" s="1"/>
  <c r="X22" i="1"/>
  <c r="X23" i="4" s="1"/>
  <c r="W22" i="1"/>
  <c r="W23" i="4" s="1"/>
  <c r="V22" i="1"/>
  <c r="V23" i="4" s="1"/>
  <c r="U22" i="1"/>
  <c r="U23" i="4" s="1"/>
  <c r="T22" i="1"/>
  <c r="T23" i="4" s="1"/>
  <c r="S22" i="1"/>
  <c r="S23" i="4" s="1"/>
  <c r="R22" i="1"/>
  <c r="R23" i="4" s="1"/>
  <c r="Q22" i="1"/>
  <c r="Q23" i="4" s="1"/>
  <c r="P22" i="1"/>
  <c r="P23" i="4" s="1"/>
  <c r="O22" i="1"/>
  <c r="O23" i="4" s="1"/>
  <c r="N22" i="1"/>
  <c r="N23" i="4" s="1"/>
  <c r="M22" i="1"/>
  <c r="M23" i="4" s="1"/>
  <c r="L22" i="1"/>
  <c r="L23" i="4" s="1"/>
  <c r="K22" i="1"/>
  <c r="K23" i="4" s="1"/>
  <c r="J22" i="1"/>
  <c r="J23" i="4" s="1"/>
  <c r="I22" i="1"/>
  <c r="I23" i="4" s="1"/>
  <c r="H22" i="1"/>
  <c r="H23" i="4" s="1"/>
  <c r="G22" i="1"/>
  <c r="G23" i="4" s="1"/>
  <c r="F22" i="1"/>
  <c r="F23" i="4" s="1"/>
  <c r="E22" i="1"/>
  <c r="E23" i="4" s="1"/>
  <c r="D22" i="1"/>
  <c r="D23" i="4" s="1"/>
  <c r="AH21" i="1"/>
  <c r="AH22" i="4" s="1"/>
  <c r="AG21" i="1"/>
  <c r="AG22" i="4" s="1"/>
  <c r="AF21" i="1"/>
  <c r="AF22" i="4" s="1"/>
  <c r="AE21" i="1"/>
  <c r="AE22" i="4" s="1"/>
  <c r="AD21" i="1"/>
  <c r="AD22" i="4" s="1"/>
  <c r="AC21" i="1"/>
  <c r="AC22" i="4" s="1"/>
  <c r="AB21" i="1"/>
  <c r="AB22" i="4" s="1"/>
  <c r="AA21" i="1"/>
  <c r="AA22" i="4" s="1"/>
  <c r="Z21" i="1"/>
  <c r="Z22" i="4" s="1"/>
  <c r="Y21" i="1"/>
  <c r="Y22" i="4" s="1"/>
  <c r="X21" i="1"/>
  <c r="X22" i="4" s="1"/>
  <c r="W21" i="1"/>
  <c r="W22" i="4" s="1"/>
  <c r="V21" i="1"/>
  <c r="V22" i="4" s="1"/>
  <c r="U21" i="1"/>
  <c r="U22" i="4" s="1"/>
  <c r="T21" i="1"/>
  <c r="T22" i="4" s="1"/>
  <c r="S21" i="1"/>
  <c r="S22" i="4" s="1"/>
  <c r="R21" i="1"/>
  <c r="R22" i="4" s="1"/>
  <c r="Q21" i="1"/>
  <c r="Q22" i="4" s="1"/>
  <c r="P21" i="1"/>
  <c r="P22" i="4" s="1"/>
  <c r="O21" i="1"/>
  <c r="O22" i="4" s="1"/>
  <c r="N21" i="1"/>
  <c r="N22" i="4" s="1"/>
  <c r="M21" i="1"/>
  <c r="M22" i="4" s="1"/>
  <c r="L21" i="1"/>
  <c r="L22" i="4" s="1"/>
  <c r="K21" i="1"/>
  <c r="K22" i="4" s="1"/>
  <c r="J21" i="1"/>
  <c r="J22" i="4" s="1"/>
  <c r="I21" i="1"/>
  <c r="I22" i="4" s="1"/>
  <c r="H21" i="1"/>
  <c r="H22" i="4" s="1"/>
  <c r="G21" i="1"/>
  <c r="G22" i="4" s="1"/>
  <c r="F21" i="1"/>
  <c r="F22" i="4" s="1"/>
  <c r="E21" i="1"/>
  <c r="E22" i="4" s="1"/>
  <c r="D21" i="1"/>
  <c r="D22" i="4" s="1"/>
  <c r="AH20" i="1"/>
  <c r="AH21" i="4" s="1"/>
  <c r="AG20" i="1"/>
  <c r="AG21" i="4" s="1"/>
  <c r="AF20" i="1"/>
  <c r="AF21" i="4" s="1"/>
  <c r="AE20" i="1"/>
  <c r="AE21" i="4" s="1"/>
  <c r="AD20" i="1"/>
  <c r="AD21" i="4" s="1"/>
  <c r="AC20" i="1"/>
  <c r="AC21" i="4" s="1"/>
  <c r="AB20" i="1"/>
  <c r="AB21" i="4" s="1"/>
  <c r="AA20" i="1"/>
  <c r="AA21" i="4" s="1"/>
  <c r="Z20" i="1"/>
  <c r="Z21" i="4" s="1"/>
  <c r="Y20" i="1"/>
  <c r="Y21" i="4" s="1"/>
  <c r="X20" i="1"/>
  <c r="X21" i="4" s="1"/>
  <c r="W20" i="1"/>
  <c r="W21" i="4" s="1"/>
  <c r="V20" i="1"/>
  <c r="V21" i="4" s="1"/>
  <c r="U20" i="1"/>
  <c r="U21" i="4" s="1"/>
  <c r="T20" i="1"/>
  <c r="T21" i="4" s="1"/>
  <c r="S20" i="1"/>
  <c r="S21" i="4" s="1"/>
  <c r="R20" i="1"/>
  <c r="R21" i="4" s="1"/>
  <c r="Q20" i="1"/>
  <c r="Q21" i="4" s="1"/>
  <c r="P20" i="1"/>
  <c r="P21" i="4" s="1"/>
  <c r="O20" i="1"/>
  <c r="O21" i="4" s="1"/>
  <c r="N20" i="1"/>
  <c r="N21" i="4" s="1"/>
  <c r="M20" i="1"/>
  <c r="M21" i="4" s="1"/>
  <c r="L20" i="1"/>
  <c r="L21" i="4" s="1"/>
  <c r="K20" i="1"/>
  <c r="K21" i="4" s="1"/>
  <c r="J20" i="1"/>
  <c r="J21" i="4" s="1"/>
  <c r="I20" i="1"/>
  <c r="I21" i="4" s="1"/>
  <c r="H20" i="1"/>
  <c r="H21" i="4" s="1"/>
  <c r="G20" i="1"/>
  <c r="G21" i="4" s="1"/>
  <c r="F20" i="1"/>
  <c r="F21" i="4" s="1"/>
  <c r="E20" i="1"/>
  <c r="E21" i="4" s="1"/>
  <c r="D20" i="1"/>
  <c r="D21" i="4" s="1"/>
  <c r="AH19" i="1"/>
  <c r="AH20" i="4" s="1"/>
  <c r="AG19" i="1"/>
  <c r="AG20" i="4" s="1"/>
  <c r="AF19" i="1"/>
  <c r="AF20" i="4" s="1"/>
  <c r="AE19" i="1"/>
  <c r="AE20" i="4" s="1"/>
  <c r="AD19" i="1"/>
  <c r="AD20" i="4" s="1"/>
  <c r="AC19" i="1"/>
  <c r="AC20" i="4" s="1"/>
  <c r="AB19" i="1"/>
  <c r="AB20" i="4" s="1"/>
  <c r="AA19" i="1"/>
  <c r="AA20" i="4" s="1"/>
  <c r="Z19" i="1"/>
  <c r="Z20" i="4" s="1"/>
  <c r="Y19" i="1"/>
  <c r="Y20" i="4" s="1"/>
  <c r="X19" i="1"/>
  <c r="X20" i="4" s="1"/>
  <c r="W19" i="1"/>
  <c r="W20" i="4" s="1"/>
  <c r="V19" i="1"/>
  <c r="V20" i="4" s="1"/>
  <c r="U19" i="1"/>
  <c r="U20" i="4" s="1"/>
  <c r="T19" i="1"/>
  <c r="T20" i="4" s="1"/>
  <c r="S19" i="1"/>
  <c r="S20" i="4" s="1"/>
  <c r="R19" i="1"/>
  <c r="R20" i="4" s="1"/>
  <c r="Q19" i="1"/>
  <c r="Q20" i="4" s="1"/>
  <c r="P19" i="1"/>
  <c r="P20" i="4" s="1"/>
  <c r="O19" i="1"/>
  <c r="O20" i="4" s="1"/>
  <c r="N19" i="1"/>
  <c r="N20" i="4" s="1"/>
  <c r="M19" i="1"/>
  <c r="M20" i="4" s="1"/>
  <c r="L19" i="1"/>
  <c r="L20" i="4" s="1"/>
  <c r="K19" i="1"/>
  <c r="K20" i="4" s="1"/>
  <c r="J19" i="1"/>
  <c r="J20" i="4" s="1"/>
  <c r="I19" i="1"/>
  <c r="I20" i="4" s="1"/>
  <c r="H19" i="1"/>
  <c r="H20" i="4" s="1"/>
  <c r="G19" i="1"/>
  <c r="G20" i="4" s="1"/>
  <c r="F19" i="1"/>
  <c r="F20" i="4" s="1"/>
  <c r="E19" i="1"/>
  <c r="E20" i="4" s="1"/>
  <c r="D19" i="1"/>
  <c r="D20" i="4" s="1"/>
  <c r="AH18" i="1"/>
  <c r="AH19" i="4" s="1"/>
  <c r="AG18" i="1"/>
  <c r="AG19" i="4" s="1"/>
  <c r="AF18" i="1"/>
  <c r="AF19" i="4" s="1"/>
  <c r="AE18" i="1"/>
  <c r="AE19" i="4" s="1"/>
  <c r="AD18" i="1"/>
  <c r="AD19" i="4" s="1"/>
  <c r="AC18" i="1"/>
  <c r="AC19" i="4" s="1"/>
  <c r="AB18" i="1"/>
  <c r="AB19" i="4" s="1"/>
  <c r="AA18" i="1"/>
  <c r="AA19" i="4" s="1"/>
  <c r="Z18" i="1"/>
  <c r="Z19" i="4" s="1"/>
  <c r="Y18" i="1"/>
  <c r="Y19" i="4" s="1"/>
  <c r="X18" i="1"/>
  <c r="X19" i="4" s="1"/>
  <c r="W18" i="1"/>
  <c r="W19" i="4" s="1"/>
  <c r="V18" i="1"/>
  <c r="V19" i="4" s="1"/>
  <c r="U18" i="1"/>
  <c r="U19" i="4" s="1"/>
  <c r="T18" i="1"/>
  <c r="T19" i="4" s="1"/>
  <c r="S18" i="1"/>
  <c r="S19" i="4" s="1"/>
  <c r="R18" i="1"/>
  <c r="R19" i="4" s="1"/>
  <c r="Q18" i="1"/>
  <c r="Q19" i="4" s="1"/>
  <c r="P18" i="1"/>
  <c r="P19" i="4" s="1"/>
  <c r="O18" i="1"/>
  <c r="O19" i="4" s="1"/>
  <c r="N18" i="1"/>
  <c r="N19" i="4" s="1"/>
  <c r="M18" i="1"/>
  <c r="M19" i="4" s="1"/>
  <c r="L18" i="1"/>
  <c r="L19" i="4" s="1"/>
  <c r="K18" i="1"/>
  <c r="K19" i="4" s="1"/>
  <c r="J18" i="1"/>
  <c r="J19" i="4" s="1"/>
  <c r="I18" i="1"/>
  <c r="I19" i="4" s="1"/>
  <c r="H18" i="1"/>
  <c r="H19" i="4" s="1"/>
  <c r="G18" i="1"/>
  <c r="G19" i="4" s="1"/>
  <c r="F18" i="1"/>
  <c r="F19" i="4" s="1"/>
  <c r="E18" i="1"/>
  <c r="E19" i="4" s="1"/>
  <c r="D18" i="1"/>
  <c r="D19" i="4" s="1"/>
  <c r="AH17" i="1"/>
  <c r="AH18" i="4" s="1"/>
  <c r="AG17" i="1"/>
  <c r="AG18" i="4" s="1"/>
  <c r="AF17" i="1"/>
  <c r="AF18" i="4" s="1"/>
  <c r="AE17" i="1"/>
  <c r="AE18" i="4" s="1"/>
  <c r="AD17" i="1"/>
  <c r="AD18" i="4" s="1"/>
  <c r="AC17" i="1"/>
  <c r="AC18" i="4" s="1"/>
  <c r="AB17" i="1"/>
  <c r="AB18" i="4" s="1"/>
  <c r="AA17" i="1"/>
  <c r="AA18" i="4" s="1"/>
  <c r="Z17" i="1"/>
  <c r="Z18" i="4" s="1"/>
  <c r="Y17" i="1"/>
  <c r="Y18" i="4" s="1"/>
  <c r="X17" i="1"/>
  <c r="X18" i="4" s="1"/>
  <c r="W17" i="1"/>
  <c r="W18" i="4" s="1"/>
  <c r="V17" i="1"/>
  <c r="V18" i="4" s="1"/>
  <c r="U17" i="1"/>
  <c r="U18" i="4" s="1"/>
  <c r="T17" i="1"/>
  <c r="T18" i="4" s="1"/>
  <c r="S17" i="1"/>
  <c r="S18" i="4" s="1"/>
  <c r="R17" i="1"/>
  <c r="R18" i="4" s="1"/>
  <c r="Q17" i="1"/>
  <c r="Q18" i="4" s="1"/>
  <c r="P17" i="1"/>
  <c r="P18" i="4" s="1"/>
  <c r="O17" i="1"/>
  <c r="O18" i="4" s="1"/>
  <c r="N17" i="1"/>
  <c r="N18" i="4" s="1"/>
  <c r="M17" i="1"/>
  <c r="M18" i="4" s="1"/>
  <c r="L17" i="1"/>
  <c r="L18" i="4" s="1"/>
  <c r="K17" i="1"/>
  <c r="K18" i="4" s="1"/>
  <c r="J17" i="1"/>
  <c r="J18" i="4" s="1"/>
  <c r="I17" i="1"/>
  <c r="I18" i="4" s="1"/>
  <c r="H17" i="1"/>
  <c r="H18" i="4" s="1"/>
  <c r="G17" i="1"/>
  <c r="G18" i="4" s="1"/>
  <c r="F17" i="1"/>
  <c r="F18" i="4" s="1"/>
  <c r="E17" i="1"/>
  <c r="E18" i="4" s="1"/>
  <c r="D17" i="1"/>
  <c r="D18" i="4" s="1"/>
  <c r="D53" i="1"/>
  <c r="B53" i="1"/>
  <c r="D51" i="1"/>
  <c r="AD16" i="4" l="1"/>
  <c r="D56" i="4"/>
  <c r="E56" i="4" s="1"/>
  <c r="F56" i="4" s="1"/>
  <c r="G56" i="4" s="1"/>
  <c r="H56" i="4" s="1"/>
  <c r="I56" i="4" s="1"/>
  <c r="J56" i="4" s="1"/>
  <c r="K56" i="4" s="1"/>
  <c r="L56" i="4" s="1"/>
  <c r="M56" i="4" s="1"/>
  <c r="N56" i="4" s="1"/>
  <c r="O56" i="4" s="1"/>
  <c r="P56" i="4" s="1"/>
  <c r="Q56" i="4" s="1"/>
  <c r="R56" i="4" s="1"/>
  <c r="S56" i="4" s="1"/>
  <c r="T56" i="4" s="1"/>
  <c r="U56" i="4" s="1"/>
  <c r="V56" i="4" s="1"/>
  <c r="W56" i="4" s="1"/>
  <c r="X56" i="4" s="1"/>
  <c r="Y56" i="4" s="1"/>
  <c r="Z56" i="4" s="1"/>
  <c r="AA56" i="4" s="1"/>
  <c r="AB56" i="4" s="1"/>
  <c r="AC56" i="4" s="1"/>
  <c r="AD56" i="4" s="1"/>
  <c r="AE56" i="4" s="1"/>
  <c r="AF56" i="4" s="1"/>
  <c r="AG56" i="4" s="1"/>
  <c r="AH56" i="4" s="1"/>
  <c r="AJ33" i="4"/>
  <c r="AJ29" i="4"/>
  <c r="G7" i="1"/>
  <c r="G7" i="4" s="1"/>
  <c r="N7" i="1"/>
  <c r="N7" i="4" s="1"/>
  <c r="Z7" i="1"/>
  <c r="Z7" i="4" s="1"/>
  <c r="H7" i="1"/>
  <c r="H7" i="4" s="1"/>
  <c r="R7" i="1"/>
  <c r="R7" i="4" s="1"/>
  <c r="AA7" i="1"/>
  <c r="AA7" i="4" s="1"/>
  <c r="K7" i="1"/>
  <c r="K7" i="4" s="1"/>
  <c r="S7" i="1"/>
  <c r="S7" i="4" s="1"/>
  <c r="AD7" i="1"/>
  <c r="F7" i="1"/>
  <c r="F7" i="4" s="1"/>
  <c r="L7" i="1"/>
  <c r="L7" i="4" s="1"/>
  <c r="V7" i="1"/>
  <c r="V7" i="4" s="1"/>
  <c r="AJ25" i="4"/>
  <c r="AJ20" i="4"/>
  <c r="AJ24" i="4"/>
  <c r="AJ28" i="4"/>
  <c r="AJ32" i="4"/>
  <c r="AJ19" i="4"/>
  <c r="AJ23" i="4"/>
  <c r="AJ27" i="4"/>
  <c r="AJ31" i="4"/>
  <c r="AJ18" i="4"/>
  <c r="AJ26" i="4"/>
  <c r="AJ30" i="4"/>
  <c r="AJ31" i="1"/>
  <c r="D7" i="1"/>
  <c r="D7" i="4" s="1"/>
  <c r="J7" i="1"/>
  <c r="J7" i="4" s="1"/>
  <c r="O7" i="1"/>
  <c r="O7" i="4" s="1"/>
  <c r="W7" i="1"/>
  <c r="W7" i="4" s="1"/>
  <c r="D55" i="1"/>
  <c r="D6" i="1" s="1"/>
  <c r="AJ22" i="1"/>
  <c r="AJ23" i="1"/>
  <c r="AJ26" i="1"/>
  <c r="AJ27" i="1"/>
  <c r="AJ30" i="1"/>
  <c r="D5" i="1"/>
  <c r="D5" i="4" s="1"/>
  <c r="AJ21" i="1"/>
  <c r="AI9" i="1" s="1"/>
  <c r="AJ24" i="1"/>
  <c r="AJ25" i="1"/>
  <c r="AJ28" i="1"/>
  <c r="AJ29" i="1"/>
  <c r="AJ32" i="1"/>
  <c r="D57" i="1"/>
  <c r="AG8" i="1" s="1"/>
  <c r="AC7" i="1"/>
  <c r="AC7" i="4" s="1"/>
  <c r="Y7" i="1"/>
  <c r="Y7" i="4" s="1"/>
  <c r="U7" i="1"/>
  <c r="U7" i="4" s="1"/>
  <c r="Q7" i="1"/>
  <c r="Q7" i="4" s="1"/>
  <c r="M7" i="1"/>
  <c r="M7" i="4" s="1"/>
  <c r="I7" i="1"/>
  <c r="I7" i="4" s="1"/>
  <c r="E7" i="1"/>
  <c r="E7" i="4" s="1"/>
  <c r="AB7" i="1"/>
  <c r="AB7" i="4" s="1"/>
  <c r="X7" i="1"/>
  <c r="X7" i="4" s="1"/>
  <c r="T7" i="1"/>
  <c r="T7" i="4" s="1"/>
  <c r="P7" i="1"/>
  <c r="P7" i="4" s="1"/>
  <c r="AJ19" i="1"/>
  <c r="AJ18" i="1"/>
  <c r="AJ22" i="4" l="1"/>
  <c r="AI9" i="4" s="1"/>
  <c r="D15" i="1"/>
  <c r="D15" i="4" s="1"/>
  <c r="AG8" i="4"/>
  <c r="AD7" i="4"/>
  <c r="D63" i="1"/>
  <c r="D79" i="1" s="1"/>
  <c r="D6" i="4"/>
  <c r="E55" i="1"/>
  <c r="E61" i="1" s="1"/>
  <c r="D61" i="1"/>
  <c r="AF7" i="1"/>
  <c r="AF7" i="4" s="1"/>
  <c r="AH7" i="1"/>
  <c r="AH7" i="4" s="1"/>
  <c r="AG7" i="1"/>
  <c r="AG7" i="4" s="1"/>
  <c r="AH8" i="1"/>
  <c r="AF8" i="1"/>
  <c r="AJ17" i="1"/>
  <c r="AH8" i="4" l="1"/>
  <c r="AF8" i="4"/>
  <c r="D71" i="1"/>
  <c r="D75" i="1"/>
  <c r="D72" i="1"/>
  <c r="D76" i="1"/>
  <c r="D16" i="1"/>
  <c r="D17" i="4" s="1"/>
  <c r="E6" i="1"/>
  <c r="F55" i="1"/>
  <c r="F61" i="1" s="1"/>
  <c r="D66" i="1"/>
  <c r="D68" i="1" s="1"/>
  <c r="E6" i="4" l="1"/>
  <c r="F6" i="1"/>
  <c r="G55" i="1"/>
  <c r="G6" i="1" s="1"/>
  <c r="F6" i="4" l="1"/>
  <c r="G6" i="4"/>
  <c r="G61" i="1"/>
  <c r="H55" i="1"/>
  <c r="H61" i="1" s="1"/>
  <c r="H6" i="1" l="1"/>
  <c r="I55" i="1"/>
  <c r="I61" i="1" s="1"/>
  <c r="H6" i="4" l="1"/>
  <c r="I6" i="1"/>
  <c r="J55" i="1"/>
  <c r="J61" i="1" s="1"/>
  <c r="I6" i="4" l="1"/>
  <c r="J6" i="1"/>
  <c r="J15" i="1" s="1"/>
  <c r="K55" i="1"/>
  <c r="K61" i="1" s="1"/>
  <c r="J6" i="4" l="1"/>
  <c r="J15" i="4"/>
  <c r="L55" i="1"/>
  <c r="L61" i="1" s="1"/>
  <c r="K6" i="1"/>
  <c r="K15" i="1" l="1"/>
  <c r="K15" i="4" s="1"/>
  <c r="K63" i="1"/>
  <c r="K71" i="1" s="1"/>
  <c r="K6" i="4"/>
  <c r="L6" i="1"/>
  <c r="M55" i="1"/>
  <c r="N55" i="1" s="1"/>
  <c r="L6" i="4" l="1"/>
  <c r="K75" i="1"/>
  <c r="K79" i="1"/>
  <c r="K76" i="1"/>
  <c r="K72" i="1"/>
  <c r="K66" i="1"/>
  <c r="K68" i="1" s="1"/>
  <c r="M6" i="1"/>
  <c r="M61" i="1"/>
  <c r="K16" i="1"/>
  <c r="K17" i="4" s="1"/>
  <c r="N61" i="1"/>
  <c r="O55" i="1"/>
  <c r="N6" i="1"/>
  <c r="M6" i="4" l="1"/>
  <c r="N6" i="4"/>
  <c r="P55" i="1"/>
  <c r="O61" i="1"/>
  <c r="O6" i="1"/>
  <c r="O6" i="4" l="1"/>
  <c r="P61" i="1"/>
  <c r="Q55" i="1"/>
  <c r="P6" i="1"/>
  <c r="P6" i="4" l="1"/>
  <c r="Q61" i="1"/>
  <c r="R55" i="1"/>
  <c r="Q6" i="1"/>
  <c r="Q15" i="1" s="1"/>
  <c r="Q6" i="4" l="1"/>
  <c r="Q15" i="4"/>
  <c r="D12" i="1"/>
  <c r="D12" i="4" s="1"/>
  <c r="D9" i="1"/>
  <c r="D9" i="4" s="1"/>
  <c r="K12" i="1"/>
  <c r="K12" i="4" s="1"/>
  <c r="K9" i="1"/>
  <c r="K9" i="4" s="1"/>
  <c r="R61" i="1"/>
  <c r="S55" i="1"/>
  <c r="R6" i="1"/>
  <c r="R15" i="1" l="1"/>
  <c r="R15" i="4" s="1"/>
  <c r="R63" i="1"/>
  <c r="R76" i="1" s="1"/>
  <c r="R6" i="4"/>
  <c r="T55" i="1"/>
  <c r="S61" i="1"/>
  <c r="S6" i="1"/>
  <c r="K73" i="1"/>
  <c r="K11" i="1" s="1"/>
  <c r="K11" i="4" s="1"/>
  <c r="K10" i="1"/>
  <c r="K10" i="4" s="1"/>
  <c r="D73" i="1"/>
  <c r="D11" i="1" s="1"/>
  <c r="D11" i="4" s="1"/>
  <c r="D10" i="1"/>
  <c r="D10" i="4" s="1"/>
  <c r="K77" i="1"/>
  <c r="K14" i="1" s="1"/>
  <c r="K14" i="4" s="1"/>
  <c r="K13" i="1"/>
  <c r="K13" i="4" s="1"/>
  <c r="D77" i="1"/>
  <c r="D14" i="1" s="1"/>
  <c r="D14" i="4" s="1"/>
  <c r="D13" i="1"/>
  <c r="D13" i="4" s="1"/>
  <c r="S6" i="4" l="1"/>
  <c r="R71" i="1"/>
  <c r="R9" i="1" s="1"/>
  <c r="R9" i="4" s="1"/>
  <c r="R72" i="1"/>
  <c r="R75" i="1"/>
  <c r="R12" i="1" s="1"/>
  <c r="R12" i="4" s="1"/>
  <c r="R79" i="1"/>
  <c r="R16" i="1"/>
  <c r="R17" i="4" s="1"/>
  <c r="R66" i="1"/>
  <c r="R68" i="1" s="1"/>
  <c r="D80" i="1"/>
  <c r="D81" i="1" s="1"/>
  <c r="K80" i="1"/>
  <c r="K81" i="1" s="1"/>
  <c r="T61" i="1"/>
  <c r="U55" i="1"/>
  <c r="T6" i="1"/>
  <c r="T6" i="4" l="1"/>
  <c r="R77" i="1"/>
  <c r="R14" i="1" s="1"/>
  <c r="R14" i="4" s="1"/>
  <c r="R13" i="1"/>
  <c r="R13" i="4" s="1"/>
  <c r="U61" i="1"/>
  <c r="V55" i="1"/>
  <c r="U6" i="1"/>
  <c r="R73" i="1"/>
  <c r="R11" i="1" s="1"/>
  <c r="R11" i="4" s="1"/>
  <c r="R10" i="1"/>
  <c r="R10" i="4" s="1"/>
  <c r="U6" i="4" l="1"/>
  <c r="R80" i="1"/>
  <c r="R81" i="1" s="1"/>
  <c r="V61" i="1"/>
  <c r="W55" i="1"/>
  <c r="V6" i="1"/>
  <c r="V6" i="4" l="1"/>
  <c r="X55" i="1"/>
  <c r="W61" i="1"/>
  <c r="W6" i="1"/>
  <c r="W6" i="4" l="1"/>
  <c r="X61" i="1"/>
  <c r="Y55" i="1"/>
  <c r="X6" i="1"/>
  <c r="X15" i="1" s="1"/>
  <c r="X6" i="4" l="1"/>
  <c r="X15" i="4"/>
  <c r="Y61" i="1"/>
  <c r="Z55" i="1"/>
  <c r="Y6" i="1"/>
  <c r="Y15" i="1" l="1"/>
  <c r="Y15" i="4" s="1"/>
  <c r="Y63" i="1"/>
  <c r="Y76" i="1" s="1"/>
  <c r="Y6" i="4"/>
  <c r="Z61" i="1"/>
  <c r="AA55" i="1"/>
  <c r="Z6" i="1"/>
  <c r="Z6" i="4" l="1"/>
  <c r="Y72" i="1"/>
  <c r="Y75" i="1"/>
  <c r="Y12" i="1" s="1"/>
  <c r="Y12" i="4" s="1"/>
  <c r="Y79" i="1"/>
  <c r="Y71" i="1"/>
  <c r="Y9" i="1" s="1"/>
  <c r="Y9" i="4" s="1"/>
  <c r="Y66" i="1"/>
  <c r="Y68" i="1" s="1"/>
  <c r="Y16" i="1"/>
  <c r="Y17" i="4" s="1"/>
  <c r="AB55" i="1"/>
  <c r="AA61" i="1"/>
  <c r="AA6" i="1"/>
  <c r="AA6" i="4" l="1"/>
  <c r="Y77" i="1"/>
  <c r="Y14" i="1" s="1"/>
  <c r="Y14" i="4" s="1"/>
  <c r="Y13" i="1"/>
  <c r="Y13" i="4" s="1"/>
  <c r="AB61" i="1"/>
  <c r="AC55" i="1"/>
  <c r="AB6" i="1"/>
  <c r="Y73" i="1"/>
  <c r="Y11" i="1" s="1"/>
  <c r="Y11" i="4" s="1"/>
  <c r="Y10" i="1"/>
  <c r="Y10" i="4" s="1"/>
  <c r="AB6" i="4" l="1"/>
  <c r="Y80" i="1"/>
  <c r="Y81" i="1" s="1"/>
  <c r="AC61" i="1"/>
  <c r="AD55" i="1"/>
  <c r="AC6" i="1"/>
  <c r="AC6" i="4" l="1"/>
  <c r="AD61" i="1"/>
  <c r="AE55" i="1"/>
  <c r="AD6" i="1"/>
  <c r="AD6" i="4" l="1"/>
  <c r="AF55" i="1"/>
  <c r="AE61" i="1"/>
  <c r="AE6" i="1"/>
  <c r="AE15" i="1" l="1"/>
  <c r="AE15" i="4" s="1"/>
  <c r="AE6" i="4"/>
  <c r="AF61" i="1"/>
  <c r="AG55" i="1"/>
  <c r="AF6" i="1"/>
  <c r="AF15" i="1" l="1"/>
  <c r="AF15" i="4" s="1"/>
  <c r="AF63" i="1"/>
  <c r="AF79" i="1" s="1"/>
  <c r="AF6" i="4"/>
  <c r="AG61" i="1"/>
  <c r="AH55" i="1"/>
  <c r="AG6" i="1"/>
  <c r="AF16" i="1" l="1"/>
  <c r="AF17" i="4" s="1"/>
  <c r="AG6" i="4"/>
  <c r="AF66" i="1"/>
  <c r="AF68" i="1" s="1"/>
  <c r="AF76" i="1"/>
  <c r="AF71" i="1"/>
  <c r="AF9" i="1" s="1"/>
  <c r="AF9" i="4" s="1"/>
  <c r="AF75" i="1"/>
  <c r="AF12" i="1" s="1"/>
  <c r="AF12" i="4" s="1"/>
  <c r="AF72" i="1"/>
  <c r="AH61" i="1"/>
  <c r="AH6" i="1"/>
  <c r="AH6" i="4" l="1"/>
  <c r="AF73" i="1"/>
  <c r="AF11" i="1" s="1"/>
  <c r="AF11" i="4" s="1"/>
  <c r="AF10" i="1"/>
  <c r="AF10" i="4" s="1"/>
  <c r="AF77" i="1"/>
  <c r="AF14" i="1" s="1"/>
  <c r="AF14" i="4" s="1"/>
  <c r="AF13" i="1"/>
  <c r="AF13" i="4" s="1"/>
  <c r="AF80" i="1" l="1"/>
  <c r="AF81" i="1" s="1"/>
  <c r="D52" i="3" l="1"/>
  <c r="B52" i="3"/>
  <c r="AL9" i="4" l="1"/>
  <c r="AK9" i="4"/>
  <c r="AN5" i="3"/>
  <c r="AK5" i="3"/>
  <c r="AM5" i="3"/>
  <c r="J63" i="1" l="1"/>
  <c r="Q63" i="1"/>
  <c r="X63" i="1"/>
  <c r="AE63" i="1"/>
  <c r="E63" i="1"/>
  <c r="F63" i="1"/>
  <c r="G63" i="1"/>
  <c r="H63" i="1"/>
  <c r="I63" i="1"/>
  <c r="L63" i="1"/>
  <c r="M63" i="1"/>
  <c r="N63" i="1"/>
  <c r="O63" i="1"/>
  <c r="P63" i="1"/>
  <c r="S63" i="1"/>
  <c r="T63" i="1"/>
  <c r="U63" i="1"/>
  <c r="V63" i="1"/>
  <c r="W63" i="1"/>
  <c r="Z63" i="1"/>
  <c r="AA63" i="1"/>
  <c r="AB63" i="1"/>
  <c r="AC63" i="1"/>
  <c r="AD63" i="1"/>
  <c r="AG63" i="1"/>
  <c r="AH63" i="1"/>
  <c r="D56" i="3"/>
  <c r="Z52" i="3"/>
  <c r="D49" i="3"/>
  <c r="AH72" i="1" l="1"/>
  <c r="AH71" i="1"/>
  <c r="AH9" i="1" s="1"/>
  <c r="AH9" i="4" s="1"/>
  <c r="AH76" i="1"/>
  <c r="AH75" i="1"/>
  <c r="AH12" i="1" s="1"/>
  <c r="AH12" i="4" s="1"/>
  <c r="F76" i="1"/>
  <c r="F72" i="1"/>
  <c r="F75" i="1"/>
  <c r="F12" i="1" s="1"/>
  <c r="F12" i="4" s="1"/>
  <c r="F71" i="1"/>
  <c r="F9" i="1" s="1"/>
  <c r="F9" i="4" s="1"/>
  <c r="AE75" i="1"/>
  <c r="AE12" i="1" s="1"/>
  <c r="AE12" i="4" s="1"/>
  <c r="AE76" i="1"/>
  <c r="AE72" i="1"/>
  <c r="AE79" i="1"/>
  <c r="AE71" i="1"/>
  <c r="AE9" i="1" s="1"/>
  <c r="AE9" i="4" s="1"/>
  <c r="X79" i="1"/>
  <c r="X72" i="1"/>
  <c r="X75" i="1"/>
  <c r="X12" i="1" s="1"/>
  <c r="X12" i="4" s="1"/>
  <c r="X71" i="1"/>
  <c r="X9" i="1" s="1"/>
  <c r="X9" i="4" s="1"/>
  <c r="X76" i="1"/>
  <c r="Q72" i="1"/>
  <c r="Q76" i="1"/>
  <c r="Q71" i="1"/>
  <c r="Q9" i="1" s="1"/>
  <c r="Q9" i="4" s="1"/>
  <c r="Q79" i="1"/>
  <c r="Q75" i="1"/>
  <c r="Q12" i="1" s="1"/>
  <c r="Q12" i="4" s="1"/>
  <c r="J76" i="1"/>
  <c r="J71" i="1"/>
  <c r="J9" i="1" s="1"/>
  <c r="J9" i="4" s="1"/>
  <c r="J79" i="1"/>
  <c r="J75" i="1"/>
  <c r="J12" i="1" s="1"/>
  <c r="J12" i="4" s="1"/>
  <c r="J72" i="1"/>
  <c r="AD79" i="1"/>
  <c r="AD72" i="1"/>
  <c r="AD10" i="1" s="1"/>
  <c r="AD10" i="4" s="1"/>
  <c r="AD71" i="1"/>
  <c r="AD9" i="1" s="1"/>
  <c r="AD9" i="4" s="1"/>
  <c r="AD76" i="1"/>
  <c r="AD75" i="1"/>
  <c r="AD12" i="1" s="1"/>
  <c r="AD12" i="4" s="1"/>
  <c r="Z79" i="1"/>
  <c r="Z72" i="1"/>
  <c r="Z71" i="1"/>
  <c r="Z9" i="1" s="1"/>
  <c r="Z9" i="4" s="1"/>
  <c r="Z76" i="1"/>
  <c r="Z75" i="1"/>
  <c r="Z12" i="1" s="1"/>
  <c r="Z12" i="4" s="1"/>
  <c r="T75" i="1"/>
  <c r="T12" i="1" s="1"/>
  <c r="T12" i="4" s="1"/>
  <c r="T76" i="1"/>
  <c r="T71" i="1"/>
  <c r="T9" i="1" s="1"/>
  <c r="T9" i="4" s="1"/>
  <c r="T72" i="1"/>
  <c r="T79" i="1"/>
  <c r="N79" i="1"/>
  <c r="N72" i="1"/>
  <c r="N71" i="1"/>
  <c r="N9" i="1" s="1"/>
  <c r="N9" i="4" s="1"/>
  <c r="N76" i="1"/>
  <c r="N75" i="1"/>
  <c r="N12" i="1" s="1"/>
  <c r="N12" i="4" s="1"/>
  <c r="H75" i="1"/>
  <c r="H12" i="1" s="1"/>
  <c r="H12" i="4" s="1"/>
  <c r="H76" i="1"/>
  <c r="H79" i="1"/>
  <c r="H72" i="1"/>
  <c r="H71" i="1"/>
  <c r="H9" i="1" s="1"/>
  <c r="H9" i="4" s="1"/>
  <c r="W72" i="1"/>
  <c r="W71" i="1"/>
  <c r="W9" i="1" s="1"/>
  <c r="W9" i="4" s="1"/>
  <c r="W75" i="1"/>
  <c r="W12" i="1" s="1"/>
  <c r="W12" i="4" s="1"/>
  <c r="W76" i="1"/>
  <c r="W79" i="1"/>
  <c r="M76" i="1"/>
  <c r="M79" i="1"/>
  <c r="M75" i="1"/>
  <c r="M12" i="1" s="1"/>
  <c r="M12" i="4" s="1"/>
  <c r="M72" i="1"/>
  <c r="M71" i="1"/>
  <c r="M9" i="1" s="1"/>
  <c r="M9" i="4" s="1"/>
  <c r="AB75" i="1"/>
  <c r="AB12" i="1" s="1"/>
  <c r="AB12" i="4" s="1"/>
  <c r="AB76" i="1"/>
  <c r="AB71" i="1"/>
  <c r="AB9" i="1" s="1"/>
  <c r="AB9" i="4" s="1"/>
  <c r="AB79" i="1"/>
  <c r="AB72" i="1"/>
  <c r="AC76" i="1"/>
  <c r="AC79" i="1"/>
  <c r="AC75" i="1"/>
  <c r="AC12" i="1" s="1"/>
  <c r="AC12" i="4" s="1"/>
  <c r="AC72" i="1"/>
  <c r="AC71" i="1"/>
  <c r="AC9" i="1" s="1"/>
  <c r="AC9" i="4" s="1"/>
  <c r="S72" i="1"/>
  <c r="S71" i="1"/>
  <c r="S9" i="1" s="1"/>
  <c r="S9" i="4" s="1"/>
  <c r="S75" i="1"/>
  <c r="S12" i="1" s="1"/>
  <c r="S12" i="4" s="1"/>
  <c r="S76" i="1"/>
  <c r="S79" i="1"/>
  <c r="G72" i="1"/>
  <c r="G71" i="1"/>
  <c r="G9" i="1" s="1"/>
  <c r="G9" i="4" s="1"/>
  <c r="G75" i="1"/>
  <c r="G12" i="1" s="1"/>
  <c r="G12" i="4" s="1"/>
  <c r="G76" i="1"/>
  <c r="G79" i="1"/>
  <c r="AH79" i="1"/>
  <c r="V79" i="1"/>
  <c r="V72" i="1"/>
  <c r="V71" i="1"/>
  <c r="V9" i="1" s="1"/>
  <c r="V9" i="4" s="1"/>
  <c r="V76" i="1"/>
  <c r="V75" i="1"/>
  <c r="V12" i="1" s="1"/>
  <c r="V12" i="4" s="1"/>
  <c r="P75" i="1"/>
  <c r="P12" i="1" s="1"/>
  <c r="P12" i="4" s="1"/>
  <c r="P76" i="1"/>
  <c r="P79" i="1"/>
  <c r="P72" i="1"/>
  <c r="P71" i="1"/>
  <c r="P9" i="1" s="1"/>
  <c r="P9" i="4" s="1"/>
  <c r="L75" i="1"/>
  <c r="L12" i="1" s="1"/>
  <c r="L12" i="4" s="1"/>
  <c r="L76" i="1"/>
  <c r="L71" i="1"/>
  <c r="L9" i="1" s="1"/>
  <c r="L9" i="4" s="1"/>
  <c r="L79" i="1"/>
  <c r="L72" i="1"/>
  <c r="F79" i="1"/>
  <c r="AG79" i="1"/>
  <c r="AG76" i="1"/>
  <c r="AG75" i="1"/>
  <c r="AG12" i="1" s="1"/>
  <c r="AG12" i="4" s="1"/>
  <c r="AG72" i="1"/>
  <c r="AG71" i="1"/>
  <c r="AG9" i="1" s="1"/>
  <c r="AG9" i="4" s="1"/>
  <c r="AA72" i="1"/>
  <c r="AA71" i="1"/>
  <c r="AA9" i="1" s="1"/>
  <c r="AA9" i="4" s="1"/>
  <c r="AA75" i="1"/>
  <c r="AA12" i="1" s="1"/>
  <c r="AA12" i="4" s="1"/>
  <c r="AA76" i="1"/>
  <c r="AA79" i="1"/>
  <c r="U76" i="1"/>
  <c r="U79" i="1"/>
  <c r="U71" i="1"/>
  <c r="U9" i="1" s="1"/>
  <c r="U9" i="4" s="1"/>
  <c r="U75" i="1"/>
  <c r="U12" i="1" s="1"/>
  <c r="U12" i="4" s="1"/>
  <c r="U72" i="1"/>
  <c r="O72" i="1"/>
  <c r="O71" i="1"/>
  <c r="O9" i="1" s="1"/>
  <c r="O9" i="4" s="1"/>
  <c r="O75" i="1"/>
  <c r="O12" i="1" s="1"/>
  <c r="O12" i="4" s="1"/>
  <c r="O76" i="1"/>
  <c r="O79" i="1"/>
  <c r="I76" i="1"/>
  <c r="I79" i="1"/>
  <c r="I75" i="1"/>
  <c r="I12" i="1" s="1"/>
  <c r="I12" i="4" s="1"/>
  <c r="I72" i="1"/>
  <c r="I71" i="1"/>
  <c r="I9" i="1" s="1"/>
  <c r="I9" i="4" s="1"/>
  <c r="E76" i="1"/>
  <c r="E79" i="1"/>
  <c r="E71" i="1"/>
  <c r="E9" i="1" s="1"/>
  <c r="E9" i="4" s="1"/>
  <c r="E72" i="1"/>
  <c r="E75" i="1"/>
  <c r="E12" i="1" s="1"/>
  <c r="E12" i="4" s="1"/>
  <c r="C56" i="3"/>
  <c r="AH13" i="1" l="1"/>
  <c r="AH13" i="4" s="1"/>
  <c r="AH77" i="1"/>
  <c r="AH14" i="1" s="1"/>
  <c r="AH14" i="4" s="1"/>
  <c r="F73" i="1"/>
  <c r="F10" i="1"/>
  <c r="F10" i="4" s="1"/>
  <c r="F13" i="1"/>
  <c r="F13" i="4" s="1"/>
  <c r="F77" i="1"/>
  <c r="F14" i="1" s="1"/>
  <c r="F14" i="4" s="1"/>
  <c r="AH10" i="1"/>
  <c r="AH10" i="4" s="1"/>
  <c r="AH73" i="1"/>
  <c r="J10" i="1"/>
  <c r="J10" i="4" s="1"/>
  <c r="J73" i="1"/>
  <c r="J77" i="1"/>
  <c r="J14" i="1" s="1"/>
  <c r="J14" i="4" s="1"/>
  <c r="J13" i="1"/>
  <c r="J13" i="4" s="1"/>
  <c r="Q77" i="1"/>
  <c r="Q14" i="1" s="1"/>
  <c r="Q14" i="4" s="1"/>
  <c r="Q13" i="1"/>
  <c r="Q13" i="4" s="1"/>
  <c r="Q10" i="1"/>
  <c r="Q10" i="4" s="1"/>
  <c r="Q73" i="1"/>
  <c r="X73" i="1"/>
  <c r="X10" i="1"/>
  <c r="X10" i="4" s="1"/>
  <c r="AE73" i="1"/>
  <c r="AE10" i="1"/>
  <c r="AE10" i="4" s="1"/>
  <c r="X77" i="1"/>
  <c r="X14" i="1" s="1"/>
  <c r="X14" i="4" s="1"/>
  <c r="X13" i="1"/>
  <c r="X13" i="4" s="1"/>
  <c r="AE77" i="1"/>
  <c r="AE14" i="1" s="1"/>
  <c r="AE14" i="4" s="1"/>
  <c r="AE13" i="1"/>
  <c r="AE13" i="4" s="1"/>
  <c r="E13" i="1"/>
  <c r="E77" i="1"/>
  <c r="E14" i="1" s="1"/>
  <c r="E14" i="4" s="1"/>
  <c r="AG77" i="1"/>
  <c r="AG14" i="1" s="1"/>
  <c r="AG14" i="4" s="1"/>
  <c r="AG13" i="1"/>
  <c r="AG13" i="4" s="1"/>
  <c r="L73" i="1"/>
  <c r="L10" i="1"/>
  <c r="L10" i="4" s="1"/>
  <c r="T13" i="1"/>
  <c r="T13" i="4" s="1"/>
  <c r="T77" i="1"/>
  <c r="T14" i="1" s="1"/>
  <c r="T14" i="4" s="1"/>
  <c r="AD77" i="1"/>
  <c r="AD14" i="1" s="1"/>
  <c r="AD14" i="4" s="1"/>
  <c r="AD13" i="1"/>
  <c r="AD13" i="4" s="1"/>
  <c r="G73" i="1"/>
  <c r="G10" i="1"/>
  <c r="G10" i="4" s="1"/>
  <c r="N77" i="1"/>
  <c r="N14" i="1" s="1"/>
  <c r="N14" i="4" s="1"/>
  <c r="N13" i="1"/>
  <c r="N13" i="4" s="1"/>
  <c r="Z73" i="1"/>
  <c r="Z10" i="1"/>
  <c r="Z10" i="4" s="1"/>
  <c r="I73" i="1"/>
  <c r="I10" i="1"/>
  <c r="I10" i="4" s="1"/>
  <c r="O73" i="1"/>
  <c r="O10" i="1"/>
  <c r="O10" i="4" s="1"/>
  <c r="AG73" i="1"/>
  <c r="AG10" i="1"/>
  <c r="AG10" i="4" s="1"/>
  <c r="P73" i="1"/>
  <c r="P10" i="1"/>
  <c r="P10" i="4" s="1"/>
  <c r="G13" i="1"/>
  <c r="G13" i="4" s="1"/>
  <c r="G77" i="1"/>
  <c r="G14" i="1" s="1"/>
  <c r="G14" i="4" s="1"/>
  <c r="S73" i="1"/>
  <c r="S10" i="1"/>
  <c r="S10" i="4" s="1"/>
  <c r="M10" i="1"/>
  <c r="M10" i="4" s="1"/>
  <c r="M73" i="1"/>
  <c r="W10" i="1"/>
  <c r="W10" i="4" s="1"/>
  <c r="W73" i="1"/>
  <c r="H77" i="1"/>
  <c r="H14" i="1" s="1"/>
  <c r="H14" i="4" s="1"/>
  <c r="H13" i="1"/>
  <c r="H13" i="4" s="1"/>
  <c r="T73" i="1"/>
  <c r="T10" i="1"/>
  <c r="T10" i="4" s="1"/>
  <c r="AD73" i="1"/>
  <c r="AD15" i="1" s="1"/>
  <c r="AD15" i="4" s="1"/>
  <c r="AA73" i="1"/>
  <c r="AA10" i="1"/>
  <c r="AA10" i="4" s="1"/>
  <c r="P13" i="1"/>
  <c r="P13" i="4" s="1"/>
  <c r="P77" i="1"/>
  <c r="P14" i="1" s="1"/>
  <c r="P14" i="4" s="1"/>
  <c r="AC73" i="1"/>
  <c r="AC10" i="1"/>
  <c r="AC10" i="4" s="1"/>
  <c r="AB73" i="1"/>
  <c r="AB10" i="1"/>
  <c r="AB10" i="4" s="1"/>
  <c r="H73" i="1"/>
  <c r="H10" i="1"/>
  <c r="H10" i="4" s="1"/>
  <c r="E10" i="1"/>
  <c r="E10" i="4" s="1"/>
  <c r="E73" i="1"/>
  <c r="I13" i="1"/>
  <c r="I13" i="4" s="1"/>
  <c r="I77" i="1"/>
  <c r="I14" i="1" s="1"/>
  <c r="I14" i="4" s="1"/>
  <c r="AA77" i="1"/>
  <c r="AA14" i="1" s="1"/>
  <c r="AA14" i="4" s="1"/>
  <c r="AA13" i="1"/>
  <c r="AA13" i="4" s="1"/>
  <c r="V73" i="1"/>
  <c r="V10" i="1"/>
  <c r="V10" i="4" s="1"/>
  <c r="M13" i="1"/>
  <c r="M13" i="4" s="1"/>
  <c r="M77" i="1"/>
  <c r="M14" i="1" s="1"/>
  <c r="M14" i="4" s="1"/>
  <c r="AP79" i="1"/>
  <c r="O13" i="1"/>
  <c r="O13" i="4" s="1"/>
  <c r="O77" i="1"/>
  <c r="O14" i="1" s="1"/>
  <c r="O14" i="4" s="1"/>
  <c r="U10" i="1"/>
  <c r="U10" i="4" s="1"/>
  <c r="U73" i="1"/>
  <c r="U77" i="1"/>
  <c r="U14" i="1" s="1"/>
  <c r="U14" i="4" s="1"/>
  <c r="U13" i="1"/>
  <c r="U13" i="4" s="1"/>
  <c r="L13" i="1"/>
  <c r="L13" i="4" s="1"/>
  <c r="L77" i="1"/>
  <c r="L14" i="1" s="1"/>
  <c r="L14" i="4" s="1"/>
  <c r="V13" i="1"/>
  <c r="V13" i="4" s="1"/>
  <c r="V77" i="1"/>
  <c r="V14" i="1" s="1"/>
  <c r="V14" i="4" s="1"/>
  <c r="S13" i="1"/>
  <c r="S13" i="4" s="1"/>
  <c r="S77" i="1"/>
  <c r="S14" i="1" s="1"/>
  <c r="S14" i="4" s="1"/>
  <c r="AC77" i="1"/>
  <c r="AC14" i="1" s="1"/>
  <c r="AC14" i="4" s="1"/>
  <c r="AC13" i="1"/>
  <c r="AC13" i="4" s="1"/>
  <c r="AB77" i="1"/>
  <c r="AB14" i="1" s="1"/>
  <c r="AB14" i="4" s="1"/>
  <c r="AB13" i="1"/>
  <c r="AB13" i="4" s="1"/>
  <c r="W77" i="1"/>
  <c r="W14" i="1" s="1"/>
  <c r="W14" i="4" s="1"/>
  <c r="W13" i="1"/>
  <c r="W13" i="4" s="1"/>
  <c r="N10" i="1"/>
  <c r="N10" i="4" s="1"/>
  <c r="N73" i="1"/>
  <c r="N15" i="1" s="1"/>
  <c r="Z77" i="1"/>
  <c r="Z14" i="1" s="1"/>
  <c r="Z14" i="4" s="1"/>
  <c r="Z13" i="1"/>
  <c r="Z13" i="4" s="1"/>
  <c r="D4" i="3"/>
  <c r="H15" i="1" l="1"/>
  <c r="H15" i="4" s="1"/>
  <c r="E15" i="1"/>
  <c r="AH15" i="1"/>
  <c r="AH15" i="4" s="1"/>
  <c r="AG15" i="1"/>
  <c r="AG15" i="4" s="1"/>
  <c r="U15" i="1"/>
  <c r="F15" i="1"/>
  <c r="F15" i="4" s="1"/>
  <c r="AB15" i="1"/>
  <c r="AB15" i="4" s="1"/>
  <c r="W15" i="1"/>
  <c r="W15" i="4" s="1"/>
  <c r="T15" i="1"/>
  <c r="T15" i="4" s="1"/>
  <c r="S15" i="1"/>
  <c r="S15" i="4" s="1"/>
  <c r="P15" i="1"/>
  <c r="P15" i="4" s="1"/>
  <c r="O15" i="1"/>
  <c r="O15" i="4" s="1"/>
  <c r="Z15" i="1"/>
  <c r="Z15" i="4" s="1"/>
  <c r="G15" i="1"/>
  <c r="G15" i="4" s="1"/>
  <c r="V15" i="1"/>
  <c r="V15" i="4" s="1"/>
  <c r="AC15" i="1"/>
  <c r="AC15" i="4" s="1"/>
  <c r="AA15" i="1"/>
  <c r="AA15" i="4" s="1"/>
  <c r="M15" i="1"/>
  <c r="M15" i="4" s="1"/>
  <c r="I15" i="1"/>
  <c r="I15" i="4" s="1"/>
  <c r="L15" i="1"/>
  <c r="L15" i="4" s="1"/>
  <c r="E13" i="4"/>
  <c r="E15" i="4"/>
  <c r="N15" i="4"/>
  <c r="U15" i="4"/>
  <c r="AH11" i="1"/>
  <c r="AH11" i="4" s="1"/>
  <c r="AG11" i="1"/>
  <c r="AG11" i="4" s="1"/>
  <c r="AD11" i="1"/>
  <c r="AD11" i="4" s="1"/>
  <c r="F11" i="1"/>
  <c r="F11" i="4" s="1"/>
  <c r="Q11" i="1"/>
  <c r="Q11" i="4" s="1"/>
  <c r="AE11" i="1"/>
  <c r="AE11" i="4" s="1"/>
  <c r="J11" i="1"/>
  <c r="J11" i="4" s="1"/>
  <c r="X11" i="1"/>
  <c r="X11" i="4" s="1"/>
  <c r="N11" i="1"/>
  <c r="N11" i="4" s="1"/>
  <c r="E11" i="1"/>
  <c r="E11" i="4" s="1"/>
  <c r="M11" i="1"/>
  <c r="M11" i="4" s="1"/>
  <c r="W11" i="1"/>
  <c r="W11" i="4" s="1"/>
  <c r="U11" i="1"/>
  <c r="U11" i="4" s="1"/>
  <c r="V11" i="1"/>
  <c r="V11" i="4" s="1"/>
  <c r="H11" i="1"/>
  <c r="H11" i="4" s="1"/>
  <c r="AC11" i="1"/>
  <c r="AC11" i="4" s="1"/>
  <c r="AA11" i="1"/>
  <c r="AA11" i="4" s="1"/>
  <c r="T11" i="1"/>
  <c r="T11" i="4" s="1"/>
  <c r="S11" i="1"/>
  <c r="S11" i="4" s="1"/>
  <c r="P11" i="1"/>
  <c r="P11" i="4" s="1"/>
  <c r="O11" i="1"/>
  <c r="O11" i="4" s="1"/>
  <c r="Z11" i="1"/>
  <c r="Z11" i="4" s="1"/>
  <c r="G11" i="1"/>
  <c r="G11" i="4" s="1"/>
  <c r="AB11" i="1"/>
  <c r="AB11" i="4" s="1"/>
  <c r="I11" i="1"/>
  <c r="I11" i="4" s="1"/>
  <c r="L11" i="1"/>
  <c r="L11" i="4" s="1"/>
  <c r="AN72" i="1"/>
  <c r="E4" i="3"/>
  <c r="AG80" i="1" l="1"/>
  <c r="AG81" i="1" s="1"/>
  <c r="AH80" i="1"/>
  <c r="AH81" i="1" s="1"/>
  <c r="AG16" i="1"/>
  <c r="AG17" i="4" s="1"/>
  <c r="AG66" i="1"/>
  <c r="AG68" i="1" s="1"/>
  <c r="AH66" i="1"/>
  <c r="AH68" i="1" s="1"/>
  <c r="AH16" i="1"/>
  <c r="AH17" i="4" s="1"/>
  <c r="AB80" i="1"/>
  <c r="AB81" i="1" s="1"/>
  <c r="Z80" i="1"/>
  <c r="Z81" i="1" s="1"/>
  <c r="P80" i="1"/>
  <c r="P81" i="1" s="1"/>
  <c r="T80" i="1"/>
  <c r="T81" i="1" s="1"/>
  <c r="AC80" i="1"/>
  <c r="AC81" i="1" s="1"/>
  <c r="X80" i="1"/>
  <c r="X81" i="1" s="1"/>
  <c r="J80" i="1"/>
  <c r="J81" i="1" s="1"/>
  <c r="Q80" i="1"/>
  <c r="Q81" i="1" s="1"/>
  <c r="L80" i="1"/>
  <c r="L81" i="1" s="1"/>
  <c r="O80" i="1"/>
  <c r="O81" i="1" s="1"/>
  <c r="AA80" i="1"/>
  <c r="AA81" i="1" s="1"/>
  <c r="H80" i="1"/>
  <c r="H81" i="1" s="1"/>
  <c r="N80" i="1"/>
  <c r="N81" i="1" s="1"/>
  <c r="AE80" i="1"/>
  <c r="AE81" i="1" s="1"/>
  <c r="E16" i="1"/>
  <c r="E17" i="4" s="1"/>
  <c r="F80" i="1"/>
  <c r="F81" i="1" s="1"/>
  <c r="F66" i="1"/>
  <c r="F68" i="1" s="1"/>
  <c r="F16" i="1"/>
  <c r="F17" i="4" s="1"/>
  <c r="AD66" i="1"/>
  <c r="AD68" i="1" s="1"/>
  <c r="AD16" i="1"/>
  <c r="AD17" i="4" s="1"/>
  <c r="AE16" i="1"/>
  <c r="AE17" i="4" s="1"/>
  <c r="AE66" i="1"/>
  <c r="AE68" i="1" s="1"/>
  <c r="X66" i="1"/>
  <c r="X68" i="1" s="1"/>
  <c r="X16" i="1"/>
  <c r="X17" i="4" s="1"/>
  <c r="J66" i="1"/>
  <c r="J68" i="1" s="1"/>
  <c r="J16" i="1"/>
  <c r="J17" i="4" s="1"/>
  <c r="Q66" i="1"/>
  <c r="Q68" i="1" s="1"/>
  <c r="Q16" i="1"/>
  <c r="Q17" i="4" s="1"/>
  <c r="AB16" i="1"/>
  <c r="AB17" i="4" s="1"/>
  <c r="AB66" i="1"/>
  <c r="AB68" i="1" s="1"/>
  <c r="P66" i="1"/>
  <c r="P68" i="1" s="1"/>
  <c r="P16" i="1"/>
  <c r="P17" i="4" s="1"/>
  <c r="AC66" i="1"/>
  <c r="AC68" i="1" s="1"/>
  <c r="AC16" i="1"/>
  <c r="AC17" i="4" s="1"/>
  <c r="E80" i="1"/>
  <c r="I80" i="1"/>
  <c r="I81" i="1" s="1"/>
  <c r="S16" i="1"/>
  <c r="S17" i="4" s="1"/>
  <c r="S66" i="1"/>
  <c r="S68" i="1" s="1"/>
  <c r="AA66" i="1"/>
  <c r="AA68" i="1" s="1"/>
  <c r="AA16" i="1"/>
  <c r="AA17" i="4" s="1"/>
  <c r="H16" i="1"/>
  <c r="H17" i="4" s="1"/>
  <c r="H66" i="1"/>
  <c r="H68" i="1" s="1"/>
  <c r="U66" i="1"/>
  <c r="U68" i="1" s="1"/>
  <c r="U16" i="1"/>
  <c r="U17" i="4" s="1"/>
  <c r="M66" i="1"/>
  <c r="M68" i="1" s="1"/>
  <c r="M16" i="1"/>
  <c r="M17" i="4" s="1"/>
  <c r="N16" i="1"/>
  <c r="N17" i="4" s="1"/>
  <c r="N66" i="1"/>
  <c r="N68" i="1" s="1"/>
  <c r="Z16" i="1"/>
  <c r="Z17" i="4" s="1"/>
  <c r="Z66" i="1"/>
  <c r="Z68" i="1" s="1"/>
  <c r="T16" i="1"/>
  <c r="T17" i="4" s="1"/>
  <c r="T66" i="1"/>
  <c r="T68" i="1" s="1"/>
  <c r="V66" i="1"/>
  <c r="V68" i="1" s="1"/>
  <c r="V16" i="1"/>
  <c r="V17" i="4" s="1"/>
  <c r="W66" i="1"/>
  <c r="W68" i="1" s="1"/>
  <c r="W16" i="1"/>
  <c r="W17" i="4" s="1"/>
  <c r="E66" i="1"/>
  <c r="E68" i="1" s="1"/>
  <c r="I66" i="1"/>
  <c r="I68" i="1" s="1"/>
  <c r="I16" i="1"/>
  <c r="I17" i="4" s="1"/>
  <c r="V80" i="1"/>
  <c r="V81" i="1" s="1"/>
  <c r="W80" i="1"/>
  <c r="W81" i="1" s="1"/>
  <c r="G66" i="1"/>
  <c r="G68" i="1" s="1"/>
  <c r="G16" i="1"/>
  <c r="G17" i="4" s="1"/>
  <c r="O66" i="1"/>
  <c r="O68" i="1" s="1"/>
  <c r="O16" i="1"/>
  <c r="O17" i="4" s="1"/>
  <c r="L66" i="1"/>
  <c r="L68" i="1" s="1"/>
  <c r="L16" i="1"/>
  <c r="L17" i="4" s="1"/>
  <c r="G80" i="1"/>
  <c r="G81" i="1" s="1"/>
  <c r="S80" i="1"/>
  <c r="S81" i="1" s="1"/>
  <c r="U80" i="1"/>
  <c r="U81" i="1" s="1"/>
  <c r="M80" i="1"/>
  <c r="M81" i="1" s="1"/>
  <c r="F4" i="3"/>
  <c r="E81" i="1" l="1"/>
  <c r="AJ16" i="1"/>
  <c r="AJ9" i="1" s="1"/>
  <c r="G4" i="3"/>
  <c r="H4" i="3" l="1"/>
  <c r="I4" i="3" l="1"/>
  <c r="J4" i="3" l="1"/>
  <c r="K4" i="3" l="1"/>
  <c r="L4" i="3" l="1"/>
  <c r="M4" i="3" l="1"/>
  <c r="N4" i="3" l="1"/>
  <c r="O4" i="3" l="1"/>
  <c r="P4" i="3" l="1"/>
  <c r="Q4" i="3" l="1"/>
  <c r="R4" i="3" l="1"/>
  <c r="S4" i="3" l="1"/>
  <c r="T4" i="3" l="1"/>
  <c r="U4" i="3" l="1"/>
  <c r="V4" i="3" l="1"/>
  <c r="W4" i="3" l="1"/>
  <c r="X4" i="3" l="1"/>
  <c r="Y4" i="3" l="1"/>
  <c r="Z4" i="3" l="1"/>
  <c r="AA4" i="3" l="1"/>
  <c r="AB4" i="3" l="1"/>
  <c r="AC4" i="3" l="1"/>
  <c r="AD4" i="3" l="1"/>
  <c r="AE4" i="3" l="1"/>
  <c r="AF4" i="3" l="1"/>
  <c r="AG4" i="3" l="1"/>
  <c r="AH4" i="3" l="1"/>
  <c r="S5" i="3" l="1"/>
  <c r="R5" i="3"/>
  <c r="Q5" i="3"/>
  <c r="AB5" i="3"/>
  <c r="F5" i="3"/>
  <c r="K5" i="3"/>
  <c r="P5" i="3"/>
  <c r="M5" i="3"/>
  <c r="Z5" i="3"/>
  <c r="D5" i="3"/>
  <c r="W5" i="3"/>
  <c r="N5" i="3"/>
  <c r="I5" i="3"/>
  <c r="X5" i="3"/>
  <c r="AC5" i="3"/>
  <c r="G5" i="3"/>
  <c r="L5" i="3"/>
  <c r="E5" i="3"/>
  <c r="V5" i="3"/>
  <c r="Y5" i="3"/>
  <c r="O5" i="3"/>
  <c r="J5" i="3"/>
  <c r="AA5" i="3"/>
  <c r="T5" i="3"/>
  <c r="U5" i="3"/>
  <c r="AD5" i="3"/>
  <c r="H5" i="3"/>
  <c r="D55" i="3"/>
  <c r="AF6" i="3" l="1"/>
  <c r="AG6" i="3"/>
  <c r="AF5" i="3"/>
  <c r="AE5" i="3"/>
  <c r="AH5" i="3"/>
  <c r="AG5" i="3"/>
  <c r="AH6" i="3"/>
  <c r="AD80" i="1"/>
  <c r="AD81" i="1" l="1"/>
  <c r="AO81" i="1" s="1"/>
  <c r="AM80" i="1"/>
  <c r="AJ17" i="4"/>
  <c r="AJ9" i="4" s="1"/>
  <c r="AN56" i="4" s="1"/>
  <c r="AL9" i="1" l="1"/>
  <c r="AN73" i="1"/>
  <c r="AK9" i="1" s="1"/>
  <c r="AJ63" i="1"/>
  <c r="AN63" i="1" s="1"/>
  <c r="AN55" i="1" s="1"/>
  <c r="AN71" i="1"/>
</calcChain>
</file>

<file path=xl/sharedStrings.xml><?xml version="1.0" encoding="utf-8"?>
<sst xmlns="http://schemas.openxmlformats.org/spreadsheetml/2006/main" count="207" uniqueCount="96">
  <si>
    <t xml:space="preserve">Ime i prezime radnika: </t>
  </si>
  <si>
    <t xml:space="preserve">EVIDENCIJA RADNOG VREMENA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</si>
  <si>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</si>
  <si>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</si>
  <si>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</si>
  <si>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</si>
  <si>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</si>
  <si>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</si>
  <si>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</si>
  <si>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</si>
  <si>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</si>
  <si>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</si>
  <si>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</si>
  <si>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</si>
  <si>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</si>
  <si>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</si>
  <si>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</si>
  <si>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</si>
  <si>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</si>
  <si>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</si>
  <si>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</si>
  <si>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</si>
  <si>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</si>
  <si>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</si>
  <si>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</si>
  <si>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</si>
  <si>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</si>
  <si>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</si>
  <si>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</si>
  <si>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</si>
  <si>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Početak nastave</t>
  </si>
  <si>
    <t>završetak nastave</t>
  </si>
  <si>
    <t>1. smjena (sati)</t>
  </si>
  <si>
    <t>2. smjena (sati)</t>
  </si>
  <si>
    <t>Sati ostalih poslova</t>
  </si>
  <si>
    <t>Sati rada noću</t>
  </si>
  <si>
    <t>Vrijeme i sati zastoja, prekida rada i sl . do kojeg je došlo krivnjom poslodavca ili drugih okolnosti zbog kojih radnik nije odgovoran</t>
  </si>
  <si>
    <t>Sati rada nedjeljom, blagdanom ili neradnim danima utvrđenim posebnim propisom</t>
  </si>
  <si>
    <t>Sati rada u preraspodijeljenome radnom vremenu i razdoblje preraspodijeljenoga radnog vremena</t>
  </si>
  <si>
    <t>Sati na službenom putu</t>
  </si>
  <si>
    <t>Sati pripravnosti</t>
  </si>
  <si>
    <t>Sati korištenja godišnjeg odmora</t>
  </si>
  <si>
    <t>Sati bolovanja</t>
  </si>
  <si>
    <t>Sati plaćenog dopusta</t>
  </si>
  <si>
    <t>Sati neplaćenog dopusta</t>
  </si>
  <si>
    <t>Sati u štrajku</t>
  </si>
  <si>
    <t>Sati isključenja s rada</t>
  </si>
  <si>
    <t>DRŽAVNI PRAZNIK</t>
  </si>
  <si>
    <t>UKUPNO</t>
  </si>
  <si>
    <t xml:space="preserve">OD TOGA SMJENSKI </t>
  </si>
  <si>
    <t>OD TOGA DVOKRATNO</t>
  </si>
  <si>
    <t xml:space="preserve">Obračunao: </t>
  </si>
  <si>
    <t xml:space="preserve">Tjedna norma po god. rješenju: </t>
  </si>
  <si>
    <t>Sati terenskog rada</t>
  </si>
  <si>
    <t>Vrijeme rodiljnog, roditeljskog dopusta ili korištenja drugih prava prema posebnom propisu</t>
  </si>
  <si>
    <t xml:space="preserve">Radno mjesto: </t>
  </si>
  <si>
    <t>Redovan rad:   nastavni i ostali sati po Ugovoru i Rješenju</t>
  </si>
  <si>
    <t>Ukupno dnevno redovno radno vrijeme</t>
  </si>
  <si>
    <t>Sati prekovremenog rada: službene zamjene</t>
  </si>
  <si>
    <t xml:space="preserve"> Rad iznad norme (po rješenju)</t>
  </si>
  <si>
    <t xml:space="preserve">Potpis radnika: </t>
  </si>
  <si>
    <t xml:space="preserve">                </t>
  </si>
  <si>
    <t>GODINA</t>
  </si>
  <si>
    <t>MJESEC</t>
  </si>
  <si>
    <t>DATUM</t>
  </si>
  <si>
    <t>BR.DANA U MJ:</t>
  </si>
  <si>
    <t>Utorak</t>
  </si>
  <si>
    <t>Srijeda</t>
  </si>
  <si>
    <t>Četvrtak</t>
  </si>
  <si>
    <t>Petak</t>
  </si>
  <si>
    <t>UJUTRO</t>
  </si>
  <si>
    <t>broj tjedna u mjesecu</t>
  </si>
  <si>
    <t>Mjesec:</t>
  </si>
  <si>
    <t>dnevna norma</t>
  </si>
  <si>
    <t>1.smjene</t>
  </si>
  <si>
    <t>Datumi za prijevoz</t>
  </si>
  <si>
    <t>Početak 2. smjene</t>
  </si>
  <si>
    <t>Početak 1. smjene</t>
  </si>
  <si>
    <t>Završetak 2. smjene</t>
  </si>
  <si>
    <t>Završetak 1. smjene</t>
  </si>
  <si>
    <t>dvok.</t>
  </si>
  <si>
    <t>2.smjene</t>
  </si>
  <si>
    <t>broj dvokratnih u 2. smjeni</t>
  </si>
  <si>
    <t>redukcija smjene zbog posebnih okolnosti</t>
  </si>
  <si>
    <t>ne koristiti</t>
  </si>
  <si>
    <t>Ukoliko nemaš punu satnicu kao vrijeme dolaska i odlaska s posla upisuješ "." u danima kad ne ideš na posao.</t>
  </si>
  <si>
    <t>Ponedjeljak</t>
  </si>
  <si>
    <t>2.smjena+dvokratno</t>
  </si>
  <si>
    <t>Datum zaključenja evidencije:</t>
  </si>
  <si>
    <t>Vesna Mlakar</t>
  </si>
  <si>
    <t>Osnovna Škola Zorka Sever</t>
  </si>
  <si>
    <t>U Popovači:</t>
  </si>
  <si>
    <t>neparni</t>
  </si>
  <si>
    <t>parni</t>
  </si>
  <si>
    <t>Redovan rad od kuće</t>
  </si>
  <si>
    <t>31.03.2020.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</si>
</sst>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A]d\-mmm;@"/>
    <numFmt numFmtId="165" formatCode="[$-F400]h:mm:ss\ AM/PM"/>
    <numFmt numFmtId="166" formatCode="h:mm;@"/>
    <numFmt numFmtId="167" formatCode="0.0"/>
    <numFmt numFmtId="168" formatCode="0;\-0;;@"/>
  </numFmts>
  <fonts count="10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0"/>
      <color theme="1"/>
      <name val="Arial Unicode MS"/>
      <family val="2"/>
    </font>
    <font>
      <b/>
      <sz val="18"/>
      <color theme="1"/>
      <name val="Calibri"/>
      <family val="2"/>
      <scheme val="minor"/>
    </font>
    <font>
      <sz val="7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2F2F2"/>
      </patternFill>
    </fill>
    <fill>
      <patternFill patternType="solid">
        <fgColor theme="0" tint="-0.24994659260841701"/>
        <bgColor indexed="64"/>
      </patternFill>
    </fill>
  </fills>
  <borders count="44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3" borderId="32" applyNumberFormat="0" applyAlignment="0" applyProtection="0"/>
  </cellStyleXfs>
  <cellXfs count="208">
    <xf numFmtId="0" fontId="0" fillId="0" borderId="0" xfId="0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0" fillId="0" borderId="0" xfId="0" applyNumberFormat="1"/>
    <xf numFmtId="0" fontId="2" fillId="0" borderId="10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2" borderId="28" xfId="0" applyFont="1" applyFill="1" applyBorder="1"/>
    <xf numFmtId="0" fontId="2" fillId="2" borderId="29" xfId="0" applyFont="1" applyFill="1" applyBorder="1"/>
    <xf numFmtId="0" fontId="2" fillId="2" borderId="30" xfId="0" applyFont="1" applyFill="1" applyBorder="1"/>
    <xf numFmtId="0" fontId="3" fillId="0" borderId="20" xfId="0" applyFont="1" applyBorder="1" applyAlignment="1">
      <alignment vertical="center" wrapText="1"/>
    </xf>
    <xf numFmtId="0" fontId="2" fillId="0" borderId="5" xfId="0" applyFont="1" applyFill="1" applyBorder="1" applyAlignment="1">
      <alignment textRotation="90"/>
    </xf>
    <xf numFmtId="0" fontId="2" fillId="0" borderId="14" xfId="0" applyFont="1" applyFill="1" applyBorder="1" applyAlignment="1">
      <alignment textRotation="90"/>
    </xf>
    <xf numFmtId="0" fontId="2" fillId="0" borderId="2" xfId="0" applyNumberFormat="1" applyFont="1" applyFill="1" applyBorder="1" applyAlignment="1">
      <alignment textRotation="90"/>
    </xf>
    <xf numFmtId="0" fontId="2" fillId="0" borderId="5" xfId="0" applyNumberFormat="1" applyFont="1" applyFill="1" applyBorder="1" applyAlignment="1">
      <alignment textRotation="90"/>
    </xf>
    <xf numFmtId="0" fontId="2" fillId="0" borderId="14" xfId="0" applyNumberFormat="1" applyFont="1" applyFill="1" applyBorder="1" applyAlignment="1">
      <alignment textRotation="90"/>
    </xf>
    <xf numFmtId="0" fontId="2" fillId="0" borderId="3" xfId="0" applyNumberFormat="1" applyFont="1" applyFill="1" applyBorder="1" applyAlignment="1">
      <alignment textRotation="90"/>
    </xf>
    <xf numFmtId="0" fontId="2" fillId="0" borderId="6" xfId="0" applyNumberFormat="1" applyFont="1" applyFill="1" applyBorder="1" applyAlignment="1">
      <alignment textRotation="90"/>
    </xf>
    <xf numFmtId="0" fontId="2" fillId="0" borderId="15" xfId="0" applyNumberFormat="1" applyFont="1" applyFill="1" applyBorder="1" applyAlignment="1">
      <alignment textRotation="90"/>
    </xf>
    <xf numFmtId="22" fontId="0" fillId="0" borderId="0" xfId="0" applyNumberFormat="1"/>
    <xf numFmtId="14" fontId="0" fillId="0" borderId="0" xfId="0" applyNumberFormat="1"/>
    <xf numFmtId="22" fontId="2" fillId="0" borderId="0" xfId="0" applyNumberFormat="1" applyFont="1"/>
    <xf numFmtId="14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0" fontId="2" fillId="0" borderId="0" xfId="0" applyNumberFormat="1" applyFont="1"/>
    <xf numFmtId="166" fontId="2" fillId="0" borderId="2" xfId="0" applyNumberFormat="1" applyFont="1" applyFill="1" applyBorder="1" applyAlignment="1">
      <alignment textRotation="90"/>
    </xf>
    <xf numFmtId="166" fontId="2" fillId="0" borderId="5" xfId="0" applyNumberFormat="1" applyFont="1" applyFill="1" applyBorder="1" applyAlignment="1">
      <alignment textRotation="90"/>
    </xf>
    <xf numFmtId="166" fontId="2" fillId="0" borderId="14" xfId="0" applyNumberFormat="1" applyFont="1" applyFill="1" applyBorder="1" applyAlignment="1">
      <alignment textRotation="90"/>
    </xf>
    <xf numFmtId="20" fontId="0" fillId="0" borderId="0" xfId="0" applyNumberFormat="1"/>
    <xf numFmtId="0" fontId="5" fillId="0" borderId="0" xfId="0" applyFont="1" applyAlignment="1">
      <alignment vertical="center"/>
    </xf>
    <xf numFmtId="0" fontId="5" fillId="0" borderId="0" xfId="0" applyNumberFormat="1" applyFont="1"/>
    <xf numFmtId="0" fontId="2" fillId="0" borderId="4" xfId="0" applyFont="1" applyFill="1" applyBorder="1" applyAlignment="1">
      <alignment textRotation="90"/>
    </xf>
    <xf numFmtId="0" fontId="2" fillId="0" borderId="13" xfId="0" applyFont="1" applyFill="1" applyBorder="1" applyAlignment="1">
      <alignment textRotation="90"/>
    </xf>
    <xf numFmtId="0" fontId="2" fillId="0" borderId="13" xfId="0" applyNumberFormat="1" applyFont="1" applyFill="1" applyBorder="1" applyAlignment="1">
      <alignment textRotation="90"/>
    </xf>
    <xf numFmtId="0" fontId="6" fillId="0" borderId="0" xfId="0" applyFont="1"/>
    <xf numFmtId="0" fontId="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14" fontId="2" fillId="0" borderId="17" xfId="0" applyNumberFormat="1" applyFont="1" applyBorder="1"/>
    <xf numFmtId="20" fontId="2" fillId="0" borderId="1" xfId="0" applyNumberFormat="1" applyFont="1" applyFill="1" applyBorder="1" applyAlignment="1">
      <alignment textRotation="90"/>
    </xf>
    <xf numFmtId="20" fontId="2" fillId="0" borderId="2" xfId="0" applyNumberFormat="1" applyFont="1" applyFill="1" applyBorder="1" applyAlignment="1">
      <alignment textRotation="90"/>
    </xf>
    <xf numFmtId="20" fontId="2" fillId="0" borderId="4" xfId="0" applyNumberFormat="1" applyFont="1" applyFill="1" applyBorder="1" applyAlignment="1">
      <alignment textRotation="90"/>
    </xf>
    <xf numFmtId="166" fontId="2" fillId="0" borderId="0" xfId="0" applyNumberFormat="1" applyFont="1"/>
    <xf numFmtId="167" fontId="2" fillId="0" borderId="26" xfId="0" applyNumberFormat="1" applyFont="1" applyBorder="1" applyAlignment="1">
      <alignment textRotation="90"/>
    </xf>
    <xf numFmtId="167" fontId="2" fillId="0" borderId="27" xfId="0" applyNumberFormat="1" applyFont="1" applyBorder="1" applyAlignment="1">
      <alignment textRotation="90"/>
    </xf>
    <xf numFmtId="167" fontId="2" fillId="0" borderId="1" xfId="0" applyNumberFormat="1" applyFont="1" applyFill="1" applyBorder="1" applyAlignment="1">
      <alignment textRotation="90"/>
    </xf>
    <xf numFmtId="167" fontId="2" fillId="0" borderId="2" xfId="0" applyNumberFormat="1" applyFont="1" applyFill="1" applyBorder="1" applyAlignment="1">
      <alignment textRotation="90"/>
    </xf>
    <xf numFmtId="167" fontId="2" fillId="0" borderId="4" xfId="0" applyNumberFormat="1" applyFont="1" applyFill="1" applyBorder="1" applyAlignment="1">
      <alignment textRotation="90"/>
    </xf>
    <xf numFmtId="167" fontId="2" fillId="0" borderId="5" xfId="0" applyNumberFormat="1" applyFont="1" applyFill="1" applyBorder="1" applyAlignment="1">
      <alignment textRotation="90"/>
    </xf>
    <xf numFmtId="167" fontId="2" fillId="0" borderId="6" xfId="0" applyNumberFormat="1" applyFont="1" applyFill="1" applyBorder="1" applyAlignment="1">
      <alignment textRotation="90"/>
    </xf>
    <xf numFmtId="167" fontId="0" fillId="0" borderId="0" xfId="0" applyNumberFormat="1"/>
    <xf numFmtId="167" fontId="2" fillId="0" borderId="4" xfId="0" applyNumberFormat="1" applyFont="1" applyBorder="1"/>
    <xf numFmtId="167" fontId="2" fillId="0" borderId="5" xfId="0" applyNumberFormat="1" applyFont="1" applyBorder="1" applyAlignment="1">
      <alignment textRotation="90"/>
    </xf>
    <xf numFmtId="167" fontId="2" fillId="0" borderId="6" xfId="0" applyNumberFormat="1" applyFont="1" applyBorder="1" applyAlignment="1">
      <alignment textRotation="90"/>
    </xf>
    <xf numFmtId="167" fontId="2" fillId="0" borderId="5" xfId="0" applyNumberFormat="1" applyFont="1" applyBorder="1"/>
    <xf numFmtId="167" fontId="2" fillId="0" borderId="6" xfId="0" applyNumberFormat="1" applyFont="1" applyBorder="1"/>
    <xf numFmtId="167" fontId="2" fillId="0" borderId="7" xfId="0" applyNumberFormat="1" applyFont="1" applyBorder="1"/>
    <xf numFmtId="167" fontId="2" fillId="0" borderId="8" xfId="0" applyNumberFormat="1" applyFont="1" applyBorder="1"/>
    <xf numFmtId="167" fontId="2" fillId="0" borderId="9" xfId="0" applyNumberFormat="1" applyFont="1" applyBorder="1"/>
    <xf numFmtId="167" fontId="2" fillId="0" borderId="28" xfId="0" applyNumberFormat="1" applyFont="1" applyBorder="1" applyAlignment="1">
      <alignment textRotation="90"/>
    </xf>
    <xf numFmtId="167" fontId="2" fillId="0" borderId="8" xfId="0" applyNumberFormat="1" applyFont="1" applyBorder="1" applyAlignment="1">
      <alignment textRotation="90"/>
    </xf>
    <xf numFmtId="0" fontId="3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4" fillId="0" borderId="0" xfId="1" applyFill="1" applyBorder="1"/>
    <xf numFmtId="0" fontId="0" fillId="0" borderId="31" xfId="0" applyBorder="1"/>
    <xf numFmtId="0" fontId="0" fillId="0" borderId="31" xfId="0" applyNumberFormat="1" applyBorder="1"/>
    <xf numFmtId="0" fontId="6" fillId="0" borderId="31" xfId="0" applyNumberFormat="1" applyFont="1" applyBorder="1"/>
    <xf numFmtId="0" fontId="0" fillId="0" borderId="34" xfId="0" applyBorder="1"/>
    <xf numFmtId="166" fontId="0" fillId="0" borderId="34" xfId="0" applyNumberFormat="1" applyBorder="1"/>
    <xf numFmtId="0" fontId="0" fillId="0" borderId="33" xfId="0" applyBorder="1" applyAlignment="1">
      <alignment horizontal="center" vertical="center"/>
    </xf>
    <xf numFmtId="164" fontId="0" fillId="0" borderId="33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6" fontId="0" fillId="0" borderId="33" xfId="0" applyNumberFormat="1" applyBorder="1" applyAlignment="1">
      <alignment horizontal="center" vertical="center"/>
    </xf>
    <xf numFmtId="20" fontId="2" fillId="0" borderId="0" xfId="0" applyNumberFormat="1" applyFont="1"/>
    <xf numFmtId="0" fontId="2" fillId="4" borderId="28" xfId="0" applyFont="1" applyFill="1" applyBorder="1"/>
    <xf numFmtId="167" fontId="2" fillId="0" borderId="35" xfId="0" applyNumberFormat="1" applyFont="1" applyBorder="1" applyAlignment="1">
      <alignment textRotation="90"/>
    </xf>
    <xf numFmtId="166" fontId="2" fillId="0" borderId="4" xfId="0" applyNumberFormat="1" applyFont="1" applyBorder="1" applyAlignment="1">
      <alignment horizontal="center" vertical="center" textRotation="90"/>
    </xf>
    <xf numFmtId="2" fontId="0" fillId="0" borderId="0" xfId="0" applyNumberFormat="1"/>
    <xf numFmtId="49" fontId="2" fillId="0" borderId="0" xfId="0" applyNumberFormat="1" applyFont="1" applyAlignment="1">
      <alignment shrinkToFit="1"/>
    </xf>
    <xf numFmtId="20" fontId="2" fillId="0" borderId="5" xfId="0" applyNumberFormat="1" applyFont="1" applyFill="1" applyBorder="1" applyAlignment="1">
      <alignment textRotation="90"/>
    </xf>
    <xf numFmtId="0" fontId="2" fillId="0" borderId="29" xfId="0" applyFont="1" applyBorder="1" applyAlignment="1">
      <alignment wrapText="1"/>
    </xf>
    <xf numFmtId="166" fontId="2" fillId="0" borderId="28" xfId="0" applyNumberFormat="1" applyFont="1" applyBorder="1" applyAlignment="1">
      <alignment horizontal="center" vertical="center" textRotation="90"/>
    </xf>
    <xf numFmtId="166" fontId="2" fillId="0" borderId="13" xfId="0" applyNumberFormat="1" applyFont="1" applyBorder="1" applyAlignment="1">
      <alignment horizontal="center" vertical="center" textRotation="90"/>
    </xf>
    <xf numFmtId="166" fontId="2" fillId="0" borderId="38" xfId="0" applyNumberFormat="1" applyFont="1" applyBorder="1" applyAlignment="1">
      <alignment horizontal="center" vertical="center" textRotation="90"/>
    </xf>
    <xf numFmtId="166" fontId="2" fillId="0" borderId="25" xfId="0" applyNumberFormat="1" applyFont="1" applyBorder="1" applyAlignment="1">
      <alignment horizontal="center" vertical="center" textRotation="90"/>
    </xf>
    <xf numFmtId="166" fontId="2" fillId="0" borderId="5" xfId="0" applyNumberFormat="1" applyFont="1" applyBorder="1" applyAlignment="1">
      <alignment vertical="center" textRotation="90"/>
    </xf>
    <xf numFmtId="166" fontId="2" fillId="0" borderId="20" xfId="0" applyNumberFormat="1" applyFont="1" applyBorder="1" applyAlignment="1">
      <alignment horizontal="center" vertical="center" textRotation="90"/>
    </xf>
    <xf numFmtId="11" fontId="2" fillId="0" borderId="0" xfId="0" applyNumberFormat="1" applyFont="1"/>
    <xf numFmtId="167" fontId="2" fillId="0" borderId="0" xfId="0" applyNumberFormat="1" applyFont="1"/>
    <xf numFmtId="1" fontId="2" fillId="0" borderId="0" xfId="0" applyNumberFormat="1" applyFont="1"/>
    <xf numFmtId="0" fontId="0" fillId="0" borderId="0" xfId="0" applyFill="1" applyBorder="1" applyAlignment="1">
      <alignment horizontal="left" vertical="center"/>
    </xf>
    <xf numFmtId="167" fontId="2" fillId="0" borderId="40" xfId="0" applyNumberFormat="1" applyFont="1" applyFill="1" applyBorder="1" applyAlignment="1">
      <alignment textRotation="90"/>
    </xf>
    <xf numFmtId="0" fontId="0" fillId="0" borderId="39" xfId="0" applyBorder="1"/>
    <xf numFmtId="0" fontId="3" fillId="0" borderId="41" xfId="0" applyFont="1" applyBorder="1" applyAlignment="1">
      <alignment vertical="center" wrapText="1"/>
    </xf>
    <xf numFmtId="0" fontId="2" fillId="0" borderId="42" xfId="0" applyFont="1" applyBorder="1" applyAlignment="1">
      <alignment wrapText="1"/>
    </xf>
    <xf numFmtId="0" fontId="2" fillId="4" borderId="19" xfId="0" applyFont="1" applyFill="1" applyBorder="1"/>
    <xf numFmtId="0" fontId="2" fillId="0" borderId="4" xfId="0" applyFont="1" applyBorder="1" applyAlignment="1">
      <alignment textRotation="90"/>
    </xf>
    <xf numFmtId="0" fontId="2" fillId="0" borderId="5" xfId="0" applyFont="1" applyBorder="1" applyAlignment="1">
      <alignment textRotation="90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>
      <alignment textRotation="90"/>
    </xf>
    <xf numFmtId="0" fontId="2" fillId="0" borderId="36" xfId="0" applyFont="1" applyBorder="1" applyAlignment="1">
      <alignment textRotation="90"/>
    </xf>
    <xf numFmtId="0" fontId="2" fillId="0" borderId="6" xfId="0" applyFont="1" applyBorder="1" applyAlignment="1">
      <alignment textRotation="90"/>
    </xf>
    <xf numFmtId="0" fontId="2" fillId="0" borderId="37" xfId="0" applyFont="1" applyBorder="1" applyAlignment="1">
      <alignment textRotation="90"/>
    </xf>
    <xf numFmtId="0" fontId="2" fillId="0" borderId="8" xfId="0" applyFont="1" applyBorder="1" applyAlignment="1">
      <alignment textRotation="90"/>
    </xf>
    <xf numFmtId="0" fontId="2" fillId="0" borderId="9" xfId="0" applyFont="1" applyBorder="1" applyAlignment="1">
      <alignment textRotation="90"/>
    </xf>
    <xf numFmtId="0" fontId="2" fillId="0" borderId="35" xfId="0" applyFont="1" applyBorder="1" applyAlignment="1">
      <alignment textRotation="90"/>
    </xf>
    <xf numFmtId="0" fontId="2" fillId="0" borderId="26" xfId="0" applyFont="1" applyBorder="1" applyAlignment="1">
      <alignment textRotation="90"/>
    </xf>
    <xf numFmtId="0" fontId="2" fillId="0" borderId="27" xfId="0" applyFont="1" applyBorder="1" applyAlignment="1">
      <alignment textRotation="90"/>
    </xf>
    <xf numFmtId="2" fontId="2" fillId="0" borderId="25" xfId="0" applyNumberFormat="1" applyFont="1" applyBorder="1" applyAlignment="1">
      <alignment textRotation="90"/>
    </xf>
    <xf numFmtId="0" fontId="2" fillId="0" borderId="25" xfId="0" applyFont="1" applyBorder="1" applyAlignment="1">
      <alignment textRotation="90"/>
    </xf>
    <xf numFmtId="0" fontId="2" fillId="0" borderId="2" xfId="0" applyFont="1" applyBorder="1" applyAlignment="1">
      <alignment textRotation="90"/>
    </xf>
    <xf numFmtId="0" fontId="2" fillId="0" borderId="4" xfId="0" applyFont="1" applyBorder="1" applyAlignment="1">
      <alignment vertical="center" textRotation="90"/>
    </xf>
    <xf numFmtId="167" fontId="2" fillId="0" borderId="9" xfId="0" applyNumberFormat="1" applyFont="1" applyBorder="1" applyAlignment="1">
      <alignment textRotation="90"/>
    </xf>
    <xf numFmtId="167" fontId="2" fillId="0" borderId="26" xfId="0" applyNumberFormat="1" applyFont="1" applyBorder="1"/>
    <xf numFmtId="0" fontId="5" fillId="0" borderId="0" xfId="0" applyFont="1"/>
    <xf numFmtId="20" fontId="9" fillId="0" borderId="2" xfId="0" applyNumberFormat="1" applyFont="1" applyBorder="1" applyAlignment="1">
      <alignment textRotation="90"/>
    </xf>
    <xf numFmtId="20" fontId="2" fillId="0" borderId="2" xfId="0" applyNumberFormat="1" applyFont="1" applyBorder="1" applyAlignment="1">
      <alignment textRotation="90"/>
    </xf>
    <xf numFmtId="2" fontId="2" fillId="0" borderId="21" xfId="0" applyNumberFormat="1" applyFont="1" applyBorder="1" applyAlignment="1">
      <alignment textRotation="90"/>
    </xf>
    <xf numFmtId="20" fontId="2" fillId="0" borderId="23" xfId="0" applyNumberFormat="1" applyFont="1" applyBorder="1" applyAlignment="1">
      <alignment textRotation="90"/>
    </xf>
    <xf numFmtId="0" fontId="2" fillId="2" borderId="38" xfId="0" applyFont="1" applyFill="1" applyBorder="1"/>
    <xf numFmtId="0" fontId="2" fillId="0" borderId="30" xfId="0" applyFont="1" applyBorder="1" applyAlignment="1">
      <alignment textRotation="90"/>
    </xf>
    <xf numFmtId="0" fontId="3" fillId="0" borderId="42" xfId="0" applyFont="1" applyBorder="1" applyAlignment="1">
      <alignment vertical="center" wrapText="1"/>
    </xf>
    <xf numFmtId="167" fontId="2" fillId="0" borderId="13" xfId="0" applyNumberFormat="1" applyFont="1" applyFill="1" applyBorder="1"/>
    <xf numFmtId="167" fontId="2" fillId="0" borderId="14" xfId="0" applyNumberFormat="1" applyFont="1" applyFill="1" applyBorder="1"/>
    <xf numFmtId="167" fontId="2" fillId="0" borderId="15" xfId="0" applyNumberFormat="1" applyFont="1" applyFill="1" applyBorder="1"/>
    <xf numFmtId="0" fontId="2" fillId="0" borderId="8" xfId="0" applyFont="1" applyBorder="1"/>
    <xf numFmtId="0" fontId="2" fillId="0" borderId="9" xfId="0" applyFont="1" applyBorder="1"/>
    <xf numFmtId="0" fontId="3" fillId="0" borderId="29" xfId="0" applyFont="1" applyBorder="1"/>
    <xf numFmtId="0" fontId="2" fillId="0" borderId="37" xfId="0" applyFont="1" applyBorder="1"/>
    <xf numFmtId="0" fontId="2" fillId="0" borderId="21" xfId="0" applyFont="1" applyBorder="1"/>
    <xf numFmtId="0" fontId="2" fillId="0" borderId="43" xfId="0" applyFont="1" applyBorder="1" applyAlignment="1">
      <alignment vertical="center"/>
    </xf>
    <xf numFmtId="166" fontId="2" fillId="0" borderId="4" xfId="0" applyNumberFormat="1" applyFont="1" applyBorder="1" applyAlignment="1">
      <alignment vertical="center" textRotation="90"/>
    </xf>
    <xf numFmtId="166" fontId="2" fillId="0" borderId="4" xfId="0" applyNumberFormat="1" applyFont="1" applyBorder="1" applyAlignment="1">
      <alignment textRotation="90"/>
    </xf>
    <xf numFmtId="165" fontId="0" fillId="0" borderId="0" xfId="0" applyNumberFormat="1"/>
    <xf numFmtId="0" fontId="0" fillId="0" borderId="0" xfId="0" applyAlignment="1"/>
    <xf numFmtId="1" fontId="2" fillId="0" borderId="4" xfId="0" applyNumberFormat="1" applyFont="1" applyBorder="1" applyAlignment="1">
      <alignment vertical="center" textRotation="90"/>
    </xf>
    <xf numFmtId="166" fontId="2" fillId="0" borderId="36" xfId="0" applyNumberFormat="1" applyFont="1" applyBorder="1" applyAlignment="1">
      <alignment vertical="center" textRotation="90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166" fontId="2" fillId="0" borderId="6" xfId="0" applyNumberFormat="1" applyFont="1" applyBorder="1" applyAlignment="1">
      <alignment vertical="center" textRotation="90"/>
    </xf>
    <xf numFmtId="167" fontId="2" fillId="0" borderId="36" xfId="0" applyNumberFormat="1" applyFont="1" applyBorder="1" applyAlignment="1">
      <alignment textRotation="90"/>
    </xf>
    <xf numFmtId="167" fontId="2" fillId="0" borderId="37" xfId="0" applyNumberFormat="1" applyFont="1" applyBorder="1" applyAlignment="1">
      <alignment textRotation="90"/>
    </xf>
    <xf numFmtId="0" fontId="2" fillId="2" borderId="20" xfId="0" applyFont="1" applyFill="1" applyBorder="1"/>
    <xf numFmtId="0" fontId="2" fillId="2" borderId="21" xfId="0" applyFont="1" applyFill="1" applyBorder="1"/>
    <xf numFmtId="166" fontId="2" fillId="0" borderId="25" xfId="0" applyNumberFormat="1" applyFont="1" applyBorder="1" applyAlignment="1">
      <alignment textRotation="90"/>
    </xf>
    <xf numFmtId="0" fontId="2" fillId="0" borderId="7" xfId="0" applyFont="1" applyBorder="1" applyAlignment="1">
      <alignment textRotation="90"/>
    </xf>
    <xf numFmtId="0" fontId="2" fillId="0" borderId="21" xfId="0" applyFont="1" applyBorder="1" applyAlignment="1">
      <alignment textRotation="90"/>
    </xf>
    <xf numFmtId="166" fontId="2" fillId="0" borderId="1" xfId="0" applyNumberFormat="1" applyFont="1" applyBorder="1" applyAlignment="1">
      <alignment textRotation="90"/>
    </xf>
    <xf numFmtId="166" fontId="2" fillId="0" borderId="2" xfId="0" applyNumberFormat="1" applyFont="1" applyBorder="1" applyAlignment="1">
      <alignment textRotation="90"/>
    </xf>
    <xf numFmtId="166" fontId="2" fillId="0" borderId="3" xfId="0" applyNumberFormat="1" applyFont="1" applyBorder="1" applyAlignment="1">
      <alignment textRotation="90"/>
    </xf>
    <xf numFmtId="166" fontId="2" fillId="0" borderId="5" xfId="0" applyNumberFormat="1" applyFont="1" applyBorder="1" applyAlignment="1">
      <alignment textRotation="90"/>
    </xf>
    <xf numFmtId="166" fontId="2" fillId="0" borderId="6" xfId="0" applyNumberFormat="1" applyFont="1" applyBorder="1" applyAlignment="1">
      <alignment textRotation="90"/>
    </xf>
    <xf numFmtId="166" fontId="2" fillId="0" borderId="7" xfId="0" applyNumberFormat="1" applyFont="1" applyBorder="1" applyAlignment="1">
      <alignment textRotation="90"/>
    </xf>
    <xf numFmtId="166" fontId="2" fillId="0" borderId="8" xfId="0" applyNumberFormat="1" applyFont="1" applyBorder="1" applyAlignment="1">
      <alignment textRotation="90"/>
    </xf>
    <xf numFmtId="166" fontId="2" fillId="0" borderId="9" xfId="0" applyNumberFormat="1" applyFont="1" applyBorder="1" applyAlignment="1">
      <alignment textRotation="90"/>
    </xf>
    <xf numFmtId="0" fontId="2" fillId="0" borderId="30" xfId="0" applyFont="1" applyBorder="1" applyAlignment="1">
      <alignment wrapText="1"/>
    </xf>
    <xf numFmtId="166" fontId="2" fillId="0" borderId="26" xfId="0" applyNumberFormat="1" applyFont="1" applyBorder="1" applyAlignment="1">
      <alignment textRotation="90"/>
    </xf>
    <xf numFmtId="166" fontId="2" fillId="0" borderId="27" xfId="0" applyNumberFormat="1" applyFont="1" applyBorder="1" applyAlignment="1">
      <alignment textRotation="90"/>
    </xf>
    <xf numFmtId="1" fontId="2" fillId="0" borderId="4" xfId="0" applyNumberFormat="1" applyFont="1" applyBorder="1" applyAlignment="1">
      <alignment horizontal="center" vertical="center" textRotation="90"/>
    </xf>
    <xf numFmtId="1" fontId="2" fillId="0" borderId="5" xfId="0" applyNumberFormat="1" applyFont="1" applyBorder="1" applyAlignment="1">
      <alignment horizontal="center" vertical="center" textRotation="90"/>
    </xf>
    <xf numFmtId="1" fontId="2" fillId="0" borderId="6" xfId="0" applyNumberFormat="1" applyFont="1" applyBorder="1" applyAlignment="1">
      <alignment horizontal="center" vertical="center" textRotation="90"/>
    </xf>
    <xf numFmtId="1" fontId="2" fillId="0" borderId="5" xfId="0" applyNumberFormat="1" applyFont="1" applyBorder="1" applyAlignment="1">
      <alignment vertical="center" textRotation="90"/>
    </xf>
    <xf numFmtId="1" fontId="2" fillId="0" borderId="6" xfId="0" applyNumberFormat="1" applyFont="1" applyBorder="1" applyAlignment="1">
      <alignment vertical="center" textRotation="90"/>
    </xf>
    <xf numFmtId="2" fontId="2" fillId="0" borderId="1" xfId="0" applyNumberFormat="1" applyFont="1" applyBorder="1" applyAlignment="1">
      <alignment textRotation="90"/>
    </xf>
    <xf numFmtId="2" fontId="2" fillId="0" borderId="2" xfId="0" applyNumberFormat="1" applyFont="1" applyBorder="1" applyAlignment="1">
      <alignment textRotation="90"/>
    </xf>
    <xf numFmtId="2" fontId="2" fillId="0" borderId="3" xfId="0" applyNumberFormat="1" applyFont="1" applyBorder="1" applyAlignment="1">
      <alignment textRotation="90"/>
    </xf>
    <xf numFmtId="0" fontId="2" fillId="0" borderId="0" xfId="0" applyFont="1" applyBorder="1"/>
    <xf numFmtId="22" fontId="2" fillId="0" borderId="0" xfId="0" applyNumberFormat="1" applyFont="1" applyBorder="1"/>
    <xf numFmtId="166" fontId="2" fillId="0" borderId="0" xfId="0" applyNumberFormat="1" applyFont="1" applyBorder="1"/>
    <xf numFmtId="20" fontId="9" fillId="0" borderId="0" xfId="0" applyNumberFormat="1" applyFont="1" applyBorder="1" applyAlignment="1">
      <alignment textRotation="90"/>
    </xf>
    <xf numFmtId="20" fontId="2" fillId="0" borderId="0" xfId="0" applyNumberFormat="1" applyFont="1" applyBorder="1" applyAlignment="1">
      <alignment textRotation="90"/>
    </xf>
    <xf numFmtId="2" fontId="2" fillId="0" borderId="0" xfId="0" applyNumberFormat="1" applyFont="1" applyBorder="1" applyAlignment="1">
      <alignment textRotation="90"/>
    </xf>
    <xf numFmtId="1" fontId="2" fillId="0" borderId="4" xfId="0" applyNumberFormat="1" applyFont="1" applyFill="1" applyBorder="1" applyAlignment="1">
      <alignment vertical="center"/>
    </xf>
    <xf numFmtId="1" fontId="2" fillId="0" borderId="5" xfId="0" applyNumberFormat="1" applyFont="1" applyFill="1" applyBorder="1" applyAlignment="1">
      <alignment vertical="center"/>
    </xf>
    <xf numFmtId="1" fontId="2" fillId="0" borderId="6" xfId="0" applyNumberFormat="1" applyFont="1" applyFill="1" applyBorder="1" applyAlignment="1">
      <alignment vertical="center"/>
    </xf>
    <xf numFmtId="1" fontId="2" fillId="0" borderId="7" xfId="0" applyNumberFormat="1" applyFont="1" applyFill="1" applyBorder="1" applyAlignment="1">
      <alignment vertical="center"/>
    </xf>
    <xf numFmtId="1" fontId="2" fillId="0" borderId="8" xfId="0" applyNumberFormat="1" applyFont="1" applyFill="1" applyBorder="1" applyAlignment="1">
      <alignment vertical="center"/>
    </xf>
    <xf numFmtId="1" fontId="2" fillId="0" borderId="9" xfId="0" applyNumberFormat="1" applyFont="1" applyFill="1" applyBorder="1" applyAlignment="1">
      <alignment vertical="center"/>
    </xf>
    <xf numFmtId="168" fontId="2" fillId="0" borderId="5" xfId="0" applyNumberFormat="1" applyFont="1" applyBorder="1" applyAlignment="1">
      <alignment vertical="center" textRotation="90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 wrapText="1"/>
    </xf>
    <xf numFmtId="168" fontId="2" fillId="0" borderId="8" xfId="0" applyNumberFormat="1" applyFont="1" applyBorder="1" applyAlignment="1">
      <alignment vertical="center" textRotation="90"/>
    </xf>
    <xf numFmtId="168" fontId="2" fillId="0" borderId="9" xfId="0" applyNumberFormat="1" applyFont="1" applyBorder="1" applyAlignment="1">
      <alignment vertical="center" textRotation="90"/>
    </xf>
    <xf numFmtId="168" fontId="2" fillId="0" borderId="36" xfId="0" applyNumberFormat="1" applyFont="1" applyBorder="1" applyAlignment="1">
      <alignment vertical="center" textRotation="90"/>
    </xf>
    <xf numFmtId="168" fontId="2" fillId="0" borderId="37" xfId="0" applyNumberFormat="1" applyFont="1" applyBorder="1" applyAlignment="1">
      <alignment vertical="center" textRotation="90"/>
    </xf>
  </cellXfs>
  <cellStyles count="2">
    <cellStyle name="Izračun" xfId="1" builtinId="22"/>
    <cellStyle name="Normalno" xfId="0" builtinId="0"/>
  </cellStyles>
  <dxfs count="10"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AJ$4" lockText="1" noThreeD="1"/>
</file>

<file path=xl/ctrlProps/ctrlProp2.xml><?xml version="1.0" encoding="utf-8"?>
<formControlPr xmlns="http://schemas.microsoft.com/office/spreadsheetml/2009/9/main" objectType="CheckBox" fmlaLink="$AK$4" lockText="1" noThreeD="1"/>
</file>

<file path=xl/ctrlProps/ctrlProp3.xml><?xml version="1.0" encoding="utf-8"?>
<formControlPr xmlns="http://schemas.microsoft.com/office/spreadsheetml/2009/9/main" objectType="CheckBox" fmlaLink="$AL$4" lockText="1" noThreeD="1"/>
</file>

<file path=xl/ctrlProps/ctrlProp4.xml><?xml version="1.0" encoding="utf-8"?>
<formControlPr xmlns="http://schemas.microsoft.com/office/spreadsheetml/2009/9/main" objectType="CheckBox" fmlaLink="$AM$4" lockText="1" noThreeD="1"/>
</file>

<file path=xl/ctrlProps/ctrlProp5.xml><?xml version="1.0" encoding="utf-8"?>
<formControlPr xmlns="http://schemas.microsoft.com/office/spreadsheetml/2009/9/main" objectType="CheckBox" fmlaLink="$AN$4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457200</xdr:colOff>
      <xdr:row>1</xdr:row>
      <xdr:rowOff>28575</xdr:rowOff>
    </xdr:from>
    <xdr:to>
      <xdr:col>38</xdr:col>
      <xdr:colOff>561975</xdr:colOff>
      <xdr:row>1</xdr:row>
      <xdr:rowOff>352425</xdr:rowOff>
    </xdr:to>
    <xdr:sp macro="" textlink="">
      <xdr:nvSpPr>
        <xdr:cNvPr id="2" name="TekstniOkvi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0067925" y="228600"/>
          <a:ext cx="2543175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/>
            <a:t>Označi</a:t>
          </a:r>
          <a:r>
            <a:rPr lang="hr-HR" sz="1100" baseline="0"/>
            <a:t> tjedne u podnevnoj smjeni</a:t>
          </a:r>
          <a:endParaRPr lang="hr-H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447675</xdr:colOff>
          <xdr:row>1</xdr:row>
          <xdr:rowOff>476250</xdr:rowOff>
        </xdr:from>
        <xdr:to>
          <xdr:col>35</xdr:col>
          <xdr:colOff>485775</xdr:colOff>
          <xdr:row>3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1.tjedan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485775</xdr:colOff>
          <xdr:row>1</xdr:row>
          <xdr:rowOff>476250</xdr:rowOff>
        </xdr:from>
        <xdr:to>
          <xdr:col>36</xdr:col>
          <xdr:colOff>533400</xdr:colOff>
          <xdr:row>2</xdr:row>
          <xdr:rowOff>171450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3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2. tjedan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542925</xdr:colOff>
          <xdr:row>1</xdr:row>
          <xdr:rowOff>476250</xdr:rowOff>
        </xdr:from>
        <xdr:to>
          <xdr:col>37</xdr:col>
          <xdr:colOff>495300</xdr:colOff>
          <xdr:row>2</xdr:row>
          <xdr:rowOff>171450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3.tjedan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571500</xdr:colOff>
          <xdr:row>1</xdr:row>
          <xdr:rowOff>485775</xdr:rowOff>
        </xdr:from>
        <xdr:to>
          <xdr:col>38</xdr:col>
          <xdr:colOff>590550</xdr:colOff>
          <xdr:row>3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3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4.tjedan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1</xdr:row>
          <xdr:rowOff>495300</xdr:rowOff>
        </xdr:from>
        <xdr:to>
          <xdr:col>40</xdr:col>
          <xdr:colOff>381000</xdr:colOff>
          <xdr:row>2</xdr:row>
          <xdr:rowOff>171450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3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5.tjedan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T83"/>
  <sheetViews>
    <sheetView topLeftCell="A4" zoomScale="90" zoomScaleNormal="90" workbookViewId="0">
      <selection activeCell="C7" sqref="C7"/>
    </sheetView>
  </sheetViews>
  <sheetFormatPr defaultColWidth="9.140625" defaultRowHeight="12.75"/>
  <cols>
    <col min="1" max="1" width="3.5703125" style="2" customWidth="1"/>
    <col min="2" max="2" width="27.42578125" style="2" customWidth="1"/>
    <col min="3" max="3" width="13.5703125" style="2" customWidth="1"/>
    <col min="4" max="34" width="3.42578125" style="2" customWidth="1"/>
    <col min="35" max="38" width="3.7109375" style="2" customWidth="1"/>
    <col min="39" max="39" width="13.28515625" style="2" customWidth="1"/>
    <col min="40" max="40" width="9.140625" style="2" customWidth="1"/>
    <col min="41" max="41" width="13.42578125" style="2" customWidth="1"/>
    <col min="42" max="16384" width="9.140625" style="2"/>
  </cols>
  <sheetData>
    <row r="1" spans="2:46" ht="15">
      <c r="B1" s="2" t="s">
        <v>90</v>
      </c>
      <c r="D1" s="70"/>
    </row>
    <row r="2" spans="2:46" ht="22.5" customHeight="1">
      <c r="B2" s="2" t="s">
        <v>0</v>
      </c>
      <c r="G2" s="28"/>
      <c r="L2" s="26"/>
    </row>
    <row r="3" spans="2:46" ht="22.5" customHeight="1">
      <c r="B3" s="2" t="s">
        <v>52</v>
      </c>
      <c r="C3" s="69">
        <f>TABLICA_KORONA!C3</f>
        <v>0</v>
      </c>
    </row>
    <row r="4" spans="2:46" ht="14.25" customHeight="1" thickBot="1">
      <c r="D4" s="191" t="s">
        <v>1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</row>
    <row r="5" spans="2:46" ht="18.75" customHeight="1" thickTop="1" thickBot="1">
      <c r="B5" s="2" t="s">
        <v>55</v>
      </c>
      <c r="D5" s="188" t="str">
        <f ca="1">IF(D54=1,"siječanj",IF(D54=2,"veljača",IF(D54=3,"ožujak",IF(D54=4,"travanj",IF(D54=5,"svibanj",IF(D54=6,"lipanj",IF(D54=7,"srpanj",IF(D54=8,"kolovoz",IF(D54=9,"rujan",IF(D54=10,"listopad",IF(D54=11,"studeni",IF(D54=12,"prosinac"))))))))))))&amp;"/"&amp;D53</f>
        <v>ožujak/2020</v>
      </c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90"/>
      <c r="AI5" s="192"/>
      <c r="AJ5" s="193"/>
      <c r="AK5" s="193"/>
      <c r="AL5" s="194"/>
    </row>
    <row r="6" spans="2:46" ht="32.25" customHeight="1" thickTop="1">
      <c r="B6" s="68"/>
      <c r="D6" s="103" t="str">
        <f t="shared" ref="D6:AE6" ca="1" si="0">TEXT(D55, "ddd")</f>
        <v>ned</v>
      </c>
      <c r="E6" s="103" t="str">
        <f t="shared" ca="1" si="0"/>
        <v>pon</v>
      </c>
      <c r="F6" s="103" t="str">
        <f t="shared" ca="1" si="0"/>
        <v>uto</v>
      </c>
      <c r="G6" s="103" t="str">
        <f t="shared" ca="1" si="0"/>
        <v>sri</v>
      </c>
      <c r="H6" s="103" t="str">
        <f t="shared" ca="1" si="0"/>
        <v>čet</v>
      </c>
      <c r="I6" s="103" t="str">
        <f t="shared" ca="1" si="0"/>
        <v>pet</v>
      </c>
      <c r="J6" s="103" t="str">
        <f t="shared" ca="1" si="0"/>
        <v>sub</v>
      </c>
      <c r="K6" s="103" t="str">
        <f t="shared" ca="1" si="0"/>
        <v>ned</v>
      </c>
      <c r="L6" s="103" t="str">
        <f t="shared" ca="1" si="0"/>
        <v>pon</v>
      </c>
      <c r="M6" s="103" t="str">
        <f t="shared" ca="1" si="0"/>
        <v>uto</v>
      </c>
      <c r="N6" s="103" t="str">
        <f t="shared" ca="1" si="0"/>
        <v>sri</v>
      </c>
      <c r="O6" s="103" t="str">
        <f t="shared" ca="1" si="0"/>
        <v>čet</v>
      </c>
      <c r="P6" s="103" t="str">
        <f t="shared" ca="1" si="0"/>
        <v>pet</v>
      </c>
      <c r="Q6" s="103" t="str">
        <f t="shared" ca="1" si="0"/>
        <v>sub</v>
      </c>
      <c r="R6" s="103" t="str">
        <f t="shared" ca="1" si="0"/>
        <v>ned</v>
      </c>
      <c r="S6" s="103" t="str">
        <f t="shared" ca="1" si="0"/>
        <v>pon</v>
      </c>
      <c r="T6" s="103" t="str">
        <f t="shared" ca="1" si="0"/>
        <v>uto</v>
      </c>
      <c r="U6" s="103" t="str">
        <f t="shared" ca="1" si="0"/>
        <v>sri</v>
      </c>
      <c r="V6" s="103" t="str">
        <f t="shared" ca="1" si="0"/>
        <v>čet</v>
      </c>
      <c r="W6" s="103" t="str">
        <f t="shared" ca="1" si="0"/>
        <v>pet</v>
      </c>
      <c r="X6" s="103" t="str">
        <f t="shared" ca="1" si="0"/>
        <v>sub</v>
      </c>
      <c r="Y6" s="103" t="str">
        <f t="shared" ca="1" si="0"/>
        <v>ned</v>
      </c>
      <c r="Z6" s="103" t="str">
        <f t="shared" ca="1" si="0"/>
        <v>pon</v>
      </c>
      <c r="AA6" s="103" t="str">
        <f t="shared" ca="1" si="0"/>
        <v>uto</v>
      </c>
      <c r="AB6" s="103" t="str">
        <f t="shared" ca="1" si="0"/>
        <v>sri</v>
      </c>
      <c r="AC6" s="103" t="str">
        <f t="shared" ca="1" si="0"/>
        <v>čet</v>
      </c>
      <c r="AD6" s="103" t="str">
        <f t="shared" ca="1" si="0"/>
        <v>pet</v>
      </c>
      <c r="AE6" s="103" t="str">
        <f t="shared" ca="1" si="0"/>
        <v>sub</v>
      </c>
      <c r="AF6" s="103" t="str">
        <f ca="1">IF(D57&gt;=29,TEXT(AF55, "ddd"),"")</f>
        <v>ned</v>
      </c>
      <c r="AG6" s="103" t="str">
        <f ca="1">IF(D57&gt;=30,TEXT(AG55, "ddd"),"")</f>
        <v>pon</v>
      </c>
      <c r="AH6" s="103" t="str">
        <f ca="1">IF(D57&gt;=31,TEXT(AH55, "ddd"),"")</f>
        <v>uto</v>
      </c>
      <c r="AI6" s="195" t="s">
        <v>47</v>
      </c>
      <c r="AJ6" s="198" t="s">
        <v>48</v>
      </c>
      <c r="AK6" s="198" t="s">
        <v>49</v>
      </c>
      <c r="AL6" s="201" t="s">
        <v>50</v>
      </c>
    </row>
    <row r="7" spans="2:46" ht="41.25" customHeight="1">
      <c r="B7" s="3"/>
      <c r="D7" s="103" t="str">
        <f>IF(D54=1,"siječnja",IF(D54=2,"veljače",IF(D54=3,"ožujka",IF(D54=4,"travnja",IF(D54=5,"svibnja",IF(D54=6,"lipnja",IF(D54=7,"srpnja",IF(D54=8,"kolovoza",IF(D54=9,"rujna",IF(D54=10,"listopada",IF(D54=11,"studenog",IF(D54=12,"prosinca"))))))))))))</f>
        <v>ožujka</v>
      </c>
      <c r="E7" s="104" t="str">
        <f>IF(D54=1,"siječnja",IF(D54=2,"veljače",IF(D54=3,"ožujka",IF(D54=4,"travnja",IF(D54=5,"svibnja",IF(D54=6,"lipnja",IF(D54=7,"srpnja",IF(D54=8,"kolovoza",IF(D54=9,"rujna",IF(D54=10,"listopada",IF(D54=11,"studenog",IF(D54=12,"prosinca"))))))))))))</f>
        <v>ožujka</v>
      </c>
      <c r="F7" s="104" t="str">
        <f>IF(D54=1,"siječnja",IF(D54=2,"veljače",IF(D54=3,"ožujka",IF(D54=4,"travnja",IF(D54=5,"svibnja",IF(D54=6,"lipnja",IF(D54=7,"srpnja",IF(D54=8,"kolovoza",IF(D54=9,"rujna",IF(D54=10,"listopada",IF(D54=11,"studenog",IF(D54=12,"prosinca"))))))))))))</f>
        <v>ožujka</v>
      </c>
      <c r="G7" s="104" t="str">
        <f>IF(D54=1,"siječnja",IF(D54=2,"veljače",IF(D54=3,"ožujka",IF(D54=4,"travnja",IF(D54=5,"svibnja",IF(D54=6,"lipnja",IF(D54=7,"srpnja",IF(D54=8,"kolovoza",IF(D54=9,"rujna",IF(D54=10,"listopada",IF(D54=11,"studenog",IF(D54=12,"prosinca"))))))))))))</f>
        <v>ožujka</v>
      </c>
      <c r="H7" s="104" t="str">
        <f>IF(D54=1,"siječnja",IF(D54=2,"veljače",IF(D54=3,"ožujka",IF(D54=4,"travnja",IF(D54=5,"svibnja",IF(D54=6,"lipnja",IF(D54=7,"srpnja",IF(D54=8,"kolovoza",IF(D54=9,"rujna",IF(D54=10,"listopada",IF(D54=11,"studenog",IF(D54=12,"prosinca"))))))))))))</f>
        <v>ožujka</v>
      </c>
      <c r="I7" s="104" t="str">
        <f>IF(D54=1,"siječnja",IF(D54=2,"veljače",IF(D54=3,"ožujka",IF(D54=4,"travnja",IF(D54=5,"svibnja",IF(D54=6,"lipnja",IF(D54=7,"srpnja",IF(D54=8,"kolovoza",IF(D54=9,"rujna",IF(D54=10,"listopada",IF(D54=11,"studenog",IF(D54=12,"prosinca"))))))))))))</f>
        <v>ožujka</v>
      </c>
      <c r="J7" s="104" t="str">
        <f>IF(D54=1,"siječnja",IF(D54=2,"veljače",IF(D54=3,"ožujka",IF(D54=4,"travnja",IF(D54=5,"svibnja",IF(D54=6,"lipnja",IF(D54=7,"srpnja",IF(D54=8,"kolovoza",IF(D54=9,"rujna",IF(D54=10,"listopada",IF(D54=11,"studenog",IF(D54=12,"prosinca"))))))))))))</f>
        <v>ožujka</v>
      </c>
      <c r="K7" s="104" t="str">
        <f>IF(D54=1,"siječnja",IF(D54=2,"veljače",IF(D54=3,"ožujka",IF(D54=4,"travnja",IF(D54=5,"svibnja",IF(D54=6,"lipnja",IF(D54=7,"srpnja",IF(D54=8,"kolovoza",IF(D54=9,"rujna",IF(D54=10,"listopada",IF(D54=11,"studenog",IF(D54=12,"prosinca"))))))))))))</f>
        <v>ožujka</v>
      </c>
      <c r="L7" s="104" t="str">
        <f>IF(D54=1,"siječnja",IF(D54=2,"veljače",IF(D54=3,"ožujka",IF(D54=4,"travnja",IF(D54=5,"svibnja",IF(D54=6,"lipnja",IF(D54=7,"srpnja",IF(D54=8,"kolovoza",IF(D54=9,"rujna",IF(D54=10,"listopada",IF(D54=11,"studenog",IF(D54=12,"prosinca"))))))))))))</f>
        <v>ožujka</v>
      </c>
      <c r="M7" s="104" t="str">
        <f>IF(D54=1,"siječnja",IF(D54=2,"veljače",IF(D54=3,"ožujka",IF(D54=4,"travnja",IF(D54=5,"svibnja",IF(D54=6,"lipnja",IF(D54=7,"srpnja",IF(D54=8,"kolovoza",IF(D54=9,"rujna",IF(D54=10,"listopada",IF(D54=11,"studenog",IF(D54=12,"prosinca"))))))))))))</f>
        <v>ožujka</v>
      </c>
      <c r="N7" s="104" t="str">
        <f>IF(D54=1,"siječnja",IF(D54=2,"veljače",IF(D54=3,"ožujka",IF(D54=4,"travnja",IF(D54=5,"svibnja",IF(D54=6,"lipnja",IF(D54=7,"srpnja",IF(D54=8,"kolovoza",IF(D54=9,"rujna",IF(D54=10,"listopada",IF(D54=11,"studenog",IF(D54=12,"prosinca"))))))))))))</f>
        <v>ožujka</v>
      </c>
      <c r="O7" s="104" t="str">
        <f>IF(D54=1,"siječnja",IF(D54=2,"veljače",IF(D54=3,"ožujka",IF(D54=4,"travnja",IF(D54=5,"svibnja",IF(D54=6,"lipnja",IF(D54=7,"srpnja",IF(D54=8,"kolovoza",IF(D54=9,"rujna",IF(D54=10,"listopada",IF(D54=11,"studenog",IF(D54=12,"prosinca"))))))))))))</f>
        <v>ožujka</v>
      </c>
      <c r="P7" s="104" t="str">
        <f>IF(D54=1,"siječnja",IF(D54=2,"veljače",IF(D54=3,"ožujka",IF(D54=4,"travnja",IF(D54=5,"svibnja",IF(D54=6,"lipnja",IF(D54=7,"srpnja",IF(D54=8,"kolovoza",IF(D54=9,"rujna",IF(D54=10,"listopada",IF(D54=11,"studenog",IF(D54=12,"prosinca"))))))))))))</f>
        <v>ožujka</v>
      </c>
      <c r="Q7" s="104" t="str">
        <f>IF(D54=1,"siječnja",IF(D54=2,"veljače",IF(D54=3,"ožujka",IF(D54=4,"travnja",IF(D54=5,"svibnja",IF(D54=6,"lipnja",IF(D54=7,"srpnja",IF(D54=8,"kolovoza",IF(D54=9,"rujna",IF(D54=10,"listopada",IF(D54=11,"studenog",IF(D54=12,"prosinca"))))))))))))</f>
        <v>ožujka</v>
      </c>
      <c r="R7" s="104" t="str">
        <f>IF(D54=1,"siječnja",IF(D54=2,"veljače",IF(D54=3,"ožujka",IF(D54=4,"travnja",IF(D54=5,"svibnja",IF(D54=6,"lipnja",IF(D54=7,"srpnja",IF(D54=8,"kolovoza",IF(D54=9,"rujna",IF(D54=10,"listopada",IF(D54=11,"studenog",IF(D54=12,"prosinca"))))))))))))</f>
        <v>ožujka</v>
      </c>
      <c r="S7" s="104" t="str">
        <f>IF(D54=1,"siječnja",IF(D54=2,"veljače",IF(D54=3,"ožujka",IF(D54=4,"travnja",IF(D54=5,"svibnja",IF(D54=6,"lipnja",IF(D54=7,"srpnja",IF(D54=8,"kolovoza",IF(D54=9,"rujna",IF(D54=10,"listopada",IF(D54=11,"studenog",IF(D54=12,"prosinca"))))))))))))</f>
        <v>ožujka</v>
      </c>
      <c r="T7" s="104" t="str">
        <f>IF(D54=1,"siječnja",IF(D54=2,"veljače",IF(D54=3,"ožujka",IF(D54=4,"travnja",IF(D54=5,"svibnja",IF(D54=6,"lipnja",IF(D54=7,"srpnja",IF(D54=8,"kolovoza",IF(D54=9,"rujna",IF(D54=10,"listopada",IF(D54=11,"studenog",IF(D54=12,"prosinca"))))))))))))</f>
        <v>ožujka</v>
      </c>
      <c r="U7" s="104" t="str">
        <f>IF(D54=1,"siječnja",IF(D54=2,"veljače",IF(D54=3,"ožujka",IF(D54=4,"travnja",IF(D54=5,"svibnja",IF(D54=6,"lipnja",IF(D54=7,"srpnja",IF(D54=8,"kolovoza",IF(D54=9,"rujna",IF(D54=10,"listopada",IF(D54=11,"studenog",IF(D54=12,"prosinca"))))))))))))</f>
        <v>ožujka</v>
      </c>
      <c r="V7" s="104" t="str">
        <f>IF(D54=1,"siječnja",IF(D54=2,"veljače",IF(D54=3,"ožujka",IF(D54=4,"travnja",IF(D54=5,"svibnja",IF(D54=6,"lipnja",IF(D54=7,"srpnja",IF(D54=8,"kolovoza",IF(D54=9,"rujna",IF(D54=10,"listopada",IF(D54=11,"studenog",IF(D54=12,"prosinca"))))))))))))</f>
        <v>ožujka</v>
      </c>
      <c r="W7" s="104" t="str">
        <f>IF(D54=1,"siječnja",IF(D54=2,"veljače",IF(D54=3,"ožujka",IF(D54=4,"travnja",IF(D54=5,"svibnja",IF(D54=6,"lipnja",IF(D54=7,"srpnja",IF(D54=8,"kolovoza",IF(D54=9,"rujna",IF(D54=10,"listopada",IF(D54=11,"studenog",IF(D54=12,"prosinca"))))))))))))</f>
        <v>ožujka</v>
      </c>
      <c r="X7" s="104" t="str">
        <f>IF(D54=1,"siječnja",IF(D54=2,"veljače",IF(D54=3,"ožujka",IF(D54=4,"travnja",IF(D54=5,"svibnja",IF(D54=6,"lipnja",IF(D54=7,"srpnja",IF(D54=8,"kolovoza",IF(D54=9,"rujna",IF(D54=10,"listopada",IF(D54=11,"studenog",IF(D54=12,"prosinca"))))))))))))</f>
        <v>ožujka</v>
      </c>
      <c r="Y7" s="104" t="str">
        <f>IF(D54=1,"siječnja",IF(D54=2,"veljače",IF(D54=3,"ožujka",IF(D54=4,"travnja",IF(D54=5,"svibnja",IF(D54=6,"lipnja",IF(D54=7,"srpnja",IF(D54=8,"kolovoza",IF(D54=9,"rujna",IF(D54=10,"listopada",IF(D54=11,"studenog",IF(D54=12,"prosinca"))))))))))))</f>
        <v>ožujka</v>
      </c>
      <c r="Z7" s="104" t="str">
        <f>IF(D54=1,"siječnja",IF(D54=2,"veljače",IF(D54=3,"ožujka",IF(D54=4,"travnja",IF(D54=5,"svibnja",IF(D54=6,"lipnja",IF(D54=7,"srpnja",IF(D54=8,"kolovoza",IF(D54=9,"rujna",IF(D54=10,"listopada",IF(D54=11,"studenog",IF(D54=12,"prosinca"))))))))))))</f>
        <v>ožujka</v>
      </c>
      <c r="AA7" s="104" t="str">
        <f>IF(D54=1,"siječnja",IF(D54=2,"veljače",IF(D54=3,"ožujka",IF(D54=4,"travnja",IF(D54=5,"svibnja",IF(D54=6,"lipnja",IF(D54=7,"srpnja",IF(D54=8,"kolovoza",IF(D54=9,"rujna",IF(D54=10,"listopada",IF(D54=11,"studenog",IF(D54=12,"prosinca"))))))))))))</f>
        <v>ožujka</v>
      </c>
      <c r="AB7" s="104" t="str">
        <f>IF(D54=1,"siječnja",IF(D54=2,"veljače",IF(D54=3,"ožujka",IF(D54=4,"travnja",IF(D54=5,"svibnja",IF(D54=6,"lipnja",IF(D54=7,"srpnja",IF(D54=8,"kolovoza",IF(D54=9,"rujna",IF(D54=10,"listopada",IF(D54=11,"studenog",IF(D54=12,"prosinca"))))))))))))</f>
        <v>ožujka</v>
      </c>
      <c r="AC7" s="104" t="str">
        <f>IF(D54=1,"siječnja",IF(D54=2,"veljače",IF(D54=3,"ožujka",IF(D54=4,"travnja",IF(D54=5,"svibnja",IF(D54=6,"lipnja",IF(D54=7,"srpnja",IF(D54=8,"kolovoza",IF(D54=9,"rujna",IF(D54=10,"listopada",IF(D54=11,"studenog",IF(D54=12,"prosinca"))))))))))))</f>
        <v>ožujka</v>
      </c>
      <c r="AD7" s="104" t="str">
        <f>IF(D54=1,"siječnja",IF(D54=2,"veljače",IF(D54=3,"ožujka",IF(D54=4,"travnja",IF(D54=5,"svibnja",IF(D54=6,"lipnja",IF(D54=7,"srpnja",IF(D54=8,"kolovoza",IF(D54=9,"rujna",IF(D54=10,"listopada",IF(D54=11,"studenog",IF(D54=12,"prosinca"))))))))))))</f>
        <v>ožujka</v>
      </c>
      <c r="AE7" s="104" t="str">
        <f>IF(D54=1,"siječnja",IF(D54=2,"veljače",IF(D54=3,"ožujka",IF(D54=4,"travnja",IF(D54=5,"svibnja",IF(D54=6,"lipnja",IF(D54=7,"srpnja",IF(D54=8,"kolovoza",IF(D54=9,"rujna",IF(D54=10,"listopada",IF(D54=11,"studenog",IF(D54=12,"prosinca"))))))))))))</f>
        <v>ožujka</v>
      </c>
      <c r="AF7" s="104" t="str">
        <f>IF(D57&gt;=29,IF(D54=1,"siječnja",IF(D54=2,"veljače",IF(D54=3,"ožujka",IF(D54=4,"travnja",IF(D54=5,"svibnja",IF(D54=6,"lipnja",IF(D54=7,"srpnja",IF(D54=8,"kolovoza",IF(D54=9,"rujna",IF(D54=10,"listopada",IF(D54=11,"studenog",IF(D54=12,"prosinca")))))))))))),"")</f>
        <v>ožujka</v>
      </c>
      <c r="AG7" s="104" t="str">
        <f>IF(D57&gt;=30,IF(D54=1,"siječnja",IF(D54=2,"veljače",IF(D54=3,"ožujka",IF(D54=4,"travnja",IF(D54=5,"svibnja",IF(D54=6,"lipnja",IF(D54=7,"srpnja",IF(D54=8,"kolovoza",IF(D54=9,"rujna",IF(D54=10,"listopada",IF(D54=11,"studenog",IF(D54=12,"prosinca")))))))))))),"")</f>
        <v>ožujka</v>
      </c>
      <c r="AH7" s="104" t="str">
        <f>IF(D57&gt;=31,IF(D54=1,"siječnja",IF(D54=2,"veljače",IF(D54=3,"ožujka",IF(D54=4,"travnja",IF(D54=5,"svibnja",IF(D54=6,"lipnja",IF(D54=7,"srpnja",IF(D54=8,"kolovoza",IF(D54=9,"rujna",IF(D54=10,"listopada",IF(D54=11,"studenog",IF(D54=12,"prosinca")))))))))))),"")</f>
        <v>ožujka</v>
      </c>
      <c r="AI7" s="196"/>
      <c r="AJ7" s="199"/>
      <c r="AK7" s="199"/>
      <c r="AL7" s="202"/>
      <c r="AO7" s="80"/>
      <c r="AP7"/>
      <c r="AQ7"/>
      <c r="AR7"/>
      <c r="AS7"/>
      <c r="AT7"/>
    </row>
    <row r="8" spans="2:46" ht="15" customHeight="1" thickBot="1">
      <c r="D8" s="105" t="s">
        <v>2</v>
      </c>
      <c r="E8" s="106" t="s">
        <v>3</v>
      </c>
      <c r="F8" s="106" t="s">
        <v>4</v>
      </c>
      <c r="G8" s="106" t="s">
        <v>5</v>
      </c>
      <c r="H8" s="106" t="s">
        <v>6</v>
      </c>
      <c r="I8" s="106" t="s">
        <v>7</v>
      </c>
      <c r="J8" s="106" t="s">
        <v>8</v>
      </c>
      <c r="K8" s="106" t="s">
        <v>9</v>
      </c>
      <c r="L8" s="106" t="s">
        <v>10</v>
      </c>
      <c r="M8" s="106" t="s">
        <v>11</v>
      </c>
      <c r="N8" s="106" t="s">
        <v>12</v>
      </c>
      <c r="O8" s="106" t="s">
        <v>13</v>
      </c>
      <c r="P8" s="106" t="s">
        <v>14</v>
      </c>
      <c r="Q8" s="106" t="s">
        <v>15</v>
      </c>
      <c r="R8" s="106" t="s">
        <v>16</v>
      </c>
      <c r="S8" s="106" t="s">
        <v>17</v>
      </c>
      <c r="T8" s="106" t="s">
        <v>18</v>
      </c>
      <c r="U8" s="106" t="s">
        <v>19</v>
      </c>
      <c r="V8" s="106" t="s">
        <v>20</v>
      </c>
      <c r="W8" s="106" t="s">
        <v>21</v>
      </c>
      <c r="X8" s="106" t="s">
        <v>22</v>
      </c>
      <c r="Y8" s="106" t="s">
        <v>23</v>
      </c>
      <c r="Z8" s="106" t="s">
        <v>24</v>
      </c>
      <c r="AA8" s="106" t="s">
        <v>25</v>
      </c>
      <c r="AB8" s="106" t="s">
        <v>26</v>
      </c>
      <c r="AC8" s="106" t="s">
        <v>27</v>
      </c>
      <c r="AD8" s="106" t="s">
        <v>28</v>
      </c>
      <c r="AE8" s="106" t="s">
        <v>29</v>
      </c>
      <c r="AF8" s="106" t="str">
        <f>IF(D57&gt;=29,"29.","")</f>
        <v>29.</v>
      </c>
      <c r="AG8" s="106" t="str">
        <f>IF(D57&gt;=30,"30.","")</f>
        <v>30.</v>
      </c>
      <c r="AH8" s="106" t="str">
        <f>IF(D57&gt;=31,"31.","")</f>
        <v>31.</v>
      </c>
      <c r="AI8" s="197"/>
      <c r="AJ8" s="200"/>
      <c r="AK8" s="200"/>
      <c r="AL8" s="203"/>
    </row>
    <row r="9" spans="2:46" ht="37.15" customHeight="1" thickTop="1">
      <c r="B9" s="186" t="s">
        <v>56</v>
      </c>
      <c r="C9" s="10" t="s">
        <v>30</v>
      </c>
      <c r="D9" s="83" t="str">
        <f t="shared" ref="D9:AH9" ca="1" si="1">IF(AND(D71,NOT(D6="sub"),NOT(D6="ned")),D71,"")</f>
        <v/>
      </c>
      <c r="E9" s="83" t="str">
        <f t="shared" ca="1" si="1"/>
        <v/>
      </c>
      <c r="F9" s="83" t="str">
        <f t="shared" ca="1" si="1"/>
        <v/>
      </c>
      <c r="G9" s="83" t="str">
        <f t="shared" ca="1" si="1"/>
        <v/>
      </c>
      <c r="H9" s="83" t="str">
        <f t="shared" ca="1" si="1"/>
        <v/>
      </c>
      <c r="I9" s="83" t="str">
        <f t="shared" ca="1" si="1"/>
        <v/>
      </c>
      <c r="J9" s="83" t="str">
        <f t="shared" ca="1" si="1"/>
        <v/>
      </c>
      <c r="K9" s="83" t="str">
        <f t="shared" ca="1" si="1"/>
        <v/>
      </c>
      <c r="L9" s="83" t="str">
        <f t="shared" ca="1" si="1"/>
        <v/>
      </c>
      <c r="M9" s="83" t="str">
        <f t="shared" ca="1" si="1"/>
        <v/>
      </c>
      <c r="N9" s="83" t="str">
        <f t="shared" ca="1" si="1"/>
        <v/>
      </c>
      <c r="O9" s="83" t="str">
        <f t="shared" ca="1" si="1"/>
        <v/>
      </c>
      <c r="P9" s="83" t="str">
        <f t="shared" ca="1" si="1"/>
        <v/>
      </c>
      <c r="Q9" s="83" t="str">
        <f t="shared" ca="1" si="1"/>
        <v/>
      </c>
      <c r="R9" s="83" t="str">
        <f t="shared" ca="1" si="1"/>
        <v/>
      </c>
      <c r="S9" s="83" t="str">
        <f t="shared" ca="1" si="1"/>
        <v/>
      </c>
      <c r="T9" s="83" t="str">
        <f t="shared" ca="1" si="1"/>
        <v/>
      </c>
      <c r="U9" s="83" t="str">
        <f t="shared" ca="1" si="1"/>
        <v/>
      </c>
      <c r="V9" s="83" t="str">
        <f t="shared" ca="1" si="1"/>
        <v/>
      </c>
      <c r="W9" s="83" t="str">
        <f t="shared" ca="1" si="1"/>
        <v/>
      </c>
      <c r="X9" s="83" t="str">
        <f t="shared" ca="1" si="1"/>
        <v/>
      </c>
      <c r="Y9" s="83" t="str">
        <f t="shared" ca="1" si="1"/>
        <v/>
      </c>
      <c r="Z9" s="83" t="str">
        <f t="shared" ca="1" si="1"/>
        <v/>
      </c>
      <c r="AA9" s="83" t="str">
        <f t="shared" ca="1" si="1"/>
        <v/>
      </c>
      <c r="AB9" s="83" t="str">
        <f t="shared" ca="1" si="1"/>
        <v/>
      </c>
      <c r="AC9" s="83" t="str">
        <f t="shared" ca="1" si="1"/>
        <v/>
      </c>
      <c r="AD9" s="83" t="str">
        <f t="shared" ca="1" si="1"/>
        <v/>
      </c>
      <c r="AE9" s="83" t="str">
        <f t="shared" ca="1" si="1"/>
        <v/>
      </c>
      <c r="AF9" s="83" t="str">
        <f t="shared" ca="1" si="1"/>
        <v/>
      </c>
      <c r="AG9" s="88" t="str">
        <f t="shared" ca="1" si="1"/>
        <v/>
      </c>
      <c r="AH9" s="93" t="str">
        <f t="shared" ca="1" si="1"/>
        <v/>
      </c>
      <c r="AI9" s="82">
        <f>AJ21</f>
        <v>0</v>
      </c>
      <c r="AJ9" s="49">
        <f ca="1">SUM(AJ16:AJ32)</f>
        <v>0</v>
      </c>
      <c r="AK9" s="49">
        <f ca="1">AN73</f>
        <v>0</v>
      </c>
      <c r="AL9" s="50">
        <f>AM80</f>
        <v>0</v>
      </c>
      <c r="AM9" s="80"/>
      <c r="AN9" s="80"/>
      <c r="AR9" s="48"/>
    </row>
    <row r="10" spans="2:46" ht="36.75" customHeight="1">
      <c r="B10" s="187"/>
      <c r="C10" s="11" t="s">
        <v>31</v>
      </c>
      <c r="D10" s="89" t="str">
        <f t="shared" ref="D10:AH10" ca="1" si="2">IF(AND(D72,NOT(D7="sub"),NOT(D7="ned")),D72,"")</f>
        <v/>
      </c>
      <c r="E10" s="89" t="str">
        <f t="shared" ca="1" si="2"/>
        <v/>
      </c>
      <c r="F10" s="89" t="str">
        <f t="shared" ca="1" si="2"/>
        <v/>
      </c>
      <c r="G10" s="89" t="str">
        <f t="shared" ca="1" si="2"/>
        <v/>
      </c>
      <c r="H10" s="89" t="str">
        <f t="shared" ca="1" si="2"/>
        <v/>
      </c>
      <c r="I10" s="89" t="str">
        <f t="shared" ca="1" si="2"/>
        <v/>
      </c>
      <c r="J10" s="89" t="str">
        <f t="shared" ca="1" si="2"/>
        <v/>
      </c>
      <c r="K10" s="89" t="str">
        <f t="shared" ca="1" si="2"/>
        <v/>
      </c>
      <c r="L10" s="89" t="str">
        <f t="shared" ca="1" si="2"/>
        <v/>
      </c>
      <c r="M10" s="89" t="str">
        <f t="shared" ca="1" si="2"/>
        <v/>
      </c>
      <c r="N10" s="89" t="str">
        <f t="shared" ca="1" si="2"/>
        <v/>
      </c>
      <c r="O10" s="89" t="str">
        <f t="shared" ca="1" si="2"/>
        <v/>
      </c>
      <c r="P10" s="89" t="str">
        <f t="shared" ca="1" si="2"/>
        <v/>
      </c>
      <c r="Q10" s="89" t="str">
        <f t="shared" ca="1" si="2"/>
        <v/>
      </c>
      <c r="R10" s="89" t="str">
        <f t="shared" ca="1" si="2"/>
        <v/>
      </c>
      <c r="S10" s="89" t="str">
        <f t="shared" ca="1" si="2"/>
        <v/>
      </c>
      <c r="T10" s="89" t="str">
        <f t="shared" ca="1" si="2"/>
        <v/>
      </c>
      <c r="U10" s="89" t="str">
        <f t="shared" ca="1" si="2"/>
        <v/>
      </c>
      <c r="V10" s="89" t="str">
        <f t="shared" ca="1" si="2"/>
        <v/>
      </c>
      <c r="W10" s="89" t="str">
        <f t="shared" ca="1" si="2"/>
        <v/>
      </c>
      <c r="X10" s="89" t="str">
        <f t="shared" ca="1" si="2"/>
        <v/>
      </c>
      <c r="Y10" s="89" t="str">
        <f t="shared" ca="1" si="2"/>
        <v/>
      </c>
      <c r="Z10" s="89" t="str">
        <f t="shared" ca="1" si="2"/>
        <v/>
      </c>
      <c r="AA10" s="89" t="str">
        <f t="shared" ca="1" si="2"/>
        <v/>
      </c>
      <c r="AB10" s="89" t="str">
        <f t="shared" ca="1" si="2"/>
        <v/>
      </c>
      <c r="AC10" s="89" t="str">
        <f t="shared" ca="1" si="2"/>
        <v/>
      </c>
      <c r="AD10" s="89" t="str">
        <f t="shared" ca="1" si="2"/>
        <v/>
      </c>
      <c r="AE10" s="89" t="str">
        <f t="shared" ca="1" si="2"/>
        <v/>
      </c>
      <c r="AF10" s="89" t="str">
        <f t="shared" ca="1" si="2"/>
        <v/>
      </c>
      <c r="AG10" s="90" t="str">
        <f t="shared" ca="1" si="2"/>
        <v/>
      </c>
      <c r="AH10" s="93" t="str">
        <f t="shared" ca="1" si="2"/>
        <v/>
      </c>
      <c r="AI10" s="107"/>
      <c r="AJ10" s="104"/>
      <c r="AK10" s="104"/>
      <c r="AL10" s="108"/>
      <c r="AM10" s="29"/>
      <c r="AN10" s="29"/>
    </row>
    <row r="11" spans="2:46" ht="36.75" customHeight="1" thickBot="1">
      <c r="B11" s="44"/>
      <c r="C11" s="144" t="s">
        <v>32</v>
      </c>
      <c r="D11" s="143" t="str">
        <f ca="1">IF(D73=0,"",D73/24)</f>
        <v/>
      </c>
      <c r="E11" s="92" t="str">
        <f t="shared" ref="E11:G11" ca="1" si="3">IF(E73=0,"",E73/24)</f>
        <v/>
      </c>
      <c r="F11" s="92" t="str">
        <f t="shared" ca="1" si="3"/>
        <v/>
      </c>
      <c r="G11" s="92" t="str">
        <f t="shared" ca="1" si="3"/>
        <v/>
      </c>
      <c r="H11" s="92" t="str">
        <f ca="1">IF(H73=0,"",H73/24)</f>
        <v/>
      </c>
      <c r="I11" s="92" t="str">
        <f t="shared" ref="I11:AH11" ca="1" si="4">IF(I73=0,"",I73/24)</f>
        <v/>
      </c>
      <c r="J11" s="92" t="str">
        <f t="shared" ca="1" si="4"/>
        <v/>
      </c>
      <c r="K11" s="92" t="str">
        <f t="shared" ca="1" si="4"/>
        <v/>
      </c>
      <c r="L11" s="92" t="str">
        <f t="shared" ca="1" si="4"/>
        <v/>
      </c>
      <c r="M11" s="92" t="str">
        <f t="shared" ca="1" si="4"/>
        <v/>
      </c>
      <c r="N11" s="92" t="str">
        <f t="shared" ca="1" si="4"/>
        <v/>
      </c>
      <c r="O11" s="92" t="str">
        <f t="shared" ca="1" si="4"/>
        <v/>
      </c>
      <c r="P11" s="92" t="str">
        <f t="shared" ca="1" si="4"/>
        <v/>
      </c>
      <c r="Q11" s="92" t="str">
        <f t="shared" ca="1" si="4"/>
        <v/>
      </c>
      <c r="R11" s="92" t="str">
        <f t="shared" ca="1" si="4"/>
        <v/>
      </c>
      <c r="S11" s="92" t="str">
        <f t="shared" ca="1" si="4"/>
        <v/>
      </c>
      <c r="T11" s="92" t="str">
        <f t="shared" ca="1" si="4"/>
        <v/>
      </c>
      <c r="U11" s="92" t="str">
        <f t="shared" ca="1" si="4"/>
        <v/>
      </c>
      <c r="V11" s="92" t="str">
        <f t="shared" ca="1" si="4"/>
        <v/>
      </c>
      <c r="W11" s="92" t="str">
        <f t="shared" ca="1" si="4"/>
        <v/>
      </c>
      <c r="X11" s="92" t="str">
        <f t="shared" ca="1" si="4"/>
        <v/>
      </c>
      <c r="Y11" s="92" t="str">
        <f t="shared" ca="1" si="4"/>
        <v/>
      </c>
      <c r="Z11" s="92" t="str">
        <f t="shared" ca="1" si="4"/>
        <v/>
      </c>
      <c r="AA11" s="92" t="str">
        <f t="shared" ca="1" si="4"/>
        <v/>
      </c>
      <c r="AB11" s="92" t="str">
        <f t="shared" ca="1" si="4"/>
        <v/>
      </c>
      <c r="AC11" s="92" t="str">
        <f t="shared" ca="1" si="4"/>
        <v/>
      </c>
      <c r="AD11" s="92" t="str">
        <f t="shared" ca="1" si="4"/>
        <v/>
      </c>
      <c r="AE11" s="92" t="str">
        <f t="shared" ca="1" si="4"/>
        <v/>
      </c>
      <c r="AF11" s="92" t="str">
        <f t="shared" ca="1" si="4"/>
        <v/>
      </c>
      <c r="AG11" s="92" t="str">
        <f t="shared" ca="1" si="4"/>
        <v/>
      </c>
      <c r="AH11" s="146" t="str">
        <f t="shared" ca="1" si="4"/>
        <v/>
      </c>
      <c r="AI11" s="109"/>
      <c r="AJ11" s="110"/>
      <c r="AK11" s="110"/>
      <c r="AL11" s="111"/>
      <c r="AM11" s="29"/>
    </row>
    <row r="12" spans="2:46" ht="36.75" customHeight="1" thickTop="1">
      <c r="B12" s="4"/>
      <c r="C12" s="11" t="s">
        <v>30</v>
      </c>
      <c r="D12" s="91" t="str">
        <f t="shared" ref="D12:AH12" ca="1" si="5">IF(AND(D75,NOT(D6="sub"),NOT(D6="ned")),D75,"")</f>
        <v/>
      </c>
      <c r="E12" s="91" t="str">
        <f t="shared" ca="1" si="5"/>
        <v/>
      </c>
      <c r="F12" s="91" t="str">
        <f t="shared" ca="1" si="5"/>
        <v/>
      </c>
      <c r="G12" s="91" t="str">
        <f t="shared" ca="1" si="5"/>
        <v/>
      </c>
      <c r="H12" s="91" t="str">
        <f t="shared" ca="1" si="5"/>
        <v/>
      </c>
      <c r="I12" s="91" t="str">
        <f t="shared" ca="1" si="5"/>
        <v/>
      </c>
      <c r="J12" s="91" t="str">
        <f t="shared" ca="1" si="5"/>
        <v/>
      </c>
      <c r="K12" s="91" t="str">
        <f t="shared" ca="1" si="5"/>
        <v/>
      </c>
      <c r="L12" s="91" t="str">
        <f t="shared" ca="1" si="5"/>
        <v/>
      </c>
      <c r="M12" s="91" t="str">
        <f t="shared" ca="1" si="5"/>
        <v/>
      </c>
      <c r="N12" s="91" t="str">
        <f t="shared" ca="1" si="5"/>
        <v/>
      </c>
      <c r="O12" s="91" t="str">
        <f t="shared" ca="1" si="5"/>
        <v/>
      </c>
      <c r="P12" s="91" t="str">
        <f t="shared" ca="1" si="5"/>
        <v/>
      </c>
      <c r="Q12" s="91" t="str">
        <f t="shared" ca="1" si="5"/>
        <v/>
      </c>
      <c r="R12" s="91" t="str">
        <f t="shared" ca="1" si="5"/>
        <v/>
      </c>
      <c r="S12" s="91" t="str">
        <f t="shared" ca="1" si="5"/>
        <v/>
      </c>
      <c r="T12" s="91" t="str">
        <f t="shared" ca="1" si="5"/>
        <v/>
      </c>
      <c r="U12" s="91" t="str">
        <f t="shared" ca="1" si="5"/>
        <v/>
      </c>
      <c r="V12" s="91" t="str">
        <f t="shared" ca="1" si="5"/>
        <v/>
      </c>
      <c r="W12" s="91" t="str">
        <f t="shared" ca="1" si="5"/>
        <v/>
      </c>
      <c r="X12" s="91" t="str">
        <f t="shared" ca="1" si="5"/>
        <v/>
      </c>
      <c r="Y12" s="91" t="str">
        <f t="shared" ca="1" si="5"/>
        <v/>
      </c>
      <c r="Z12" s="91" t="str">
        <f t="shared" ca="1" si="5"/>
        <v/>
      </c>
      <c r="AA12" s="91" t="str">
        <f t="shared" ca="1" si="5"/>
        <v/>
      </c>
      <c r="AB12" s="91" t="str">
        <f t="shared" ca="1" si="5"/>
        <v/>
      </c>
      <c r="AC12" s="91" t="str">
        <f t="shared" ca="1" si="5"/>
        <v/>
      </c>
      <c r="AD12" s="91" t="str">
        <f t="shared" ca="1" si="5"/>
        <v/>
      </c>
      <c r="AE12" s="91" t="str">
        <f t="shared" ca="1" si="5"/>
        <v/>
      </c>
      <c r="AF12" s="91" t="str">
        <f t="shared" ca="1" si="5"/>
        <v/>
      </c>
      <c r="AG12" s="88" t="str">
        <f t="shared" ca="1" si="5"/>
        <v/>
      </c>
      <c r="AH12" s="93" t="str">
        <f t="shared" ca="1" si="5"/>
        <v/>
      </c>
      <c r="AI12" s="112"/>
      <c r="AJ12" s="113"/>
      <c r="AK12" s="113"/>
      <c r="AL12" s="114"/>
      <c r="AM12" s="28"/>
      <c r="AN12" s="80"/>
    </row>
    <row r="13" spans="2:46" ht="36.75" customHeight="1">
      <c r="B13" s="4"/>
      <c r="C13" s="11" t="s">
        <v>31</v>
      </c>
      <c r="D13" s="89" t="str">
        <f t="shared" ref="D13:AH13" ca="1" si="6">IF(AND(D76,NOT(D7="sub"),NOT(D7="ned")),D76,"")</f>
        <v/>
      </c>
      <c r="E13" s="89" t="str">
        <f t="shared" ca="1" si="6"/>
        <v/>
      </c>
      <c r="F13" s="89" t="str">
        <f t="shared" ca="1" si="6"/>
        <v/>
      </c>
      <c r="G13" s="89" t="str">
        <f t="shared" ca="1" si="6"/>
        <v/>
      </c>
      <c r="H13" s="89" t="str">
        <f t="shared" ca="1" si="6"/>
        <v/>
      </c>
      <c r="I13" s="89" t="str">
        <f t="shared" ca="1" si="6"/>
        <v/>
      </c>
      <c r="J13" s="89" t="str">
        <f t="shared" ca="1" si="6"/>
        <v/>
      </c>
      <c r="K13" s="89" t="str">
        <f t="shared" ca="1" si="6"/>
        <v/>
      </c>
      <c r="L13" s="89" t="str">
        <f t="shared" ca="1" si="6"/>
        <v/>
      </c>
      <c r="M13" s="89" t="str">
        <f t="shared" ca="1" si="6"/>
        <v/>
      </c>
      <c r="N13" s="89" t="str">
        <f t="shared" ca="1" si="6"/>
        <v/>
      </c>
      <c r="O13" s="89" t="str">
        <f t="shared" ca="1" si="6"/>
        <v/>
      </c>
      <c r="P13" s="89" t="str">
        <f t="shared" ca="1" si="6"/>
        <v/>
      </c>
      <c r="Q13" s="89" t="str">
        <f t="shared" ca="1" si="6"/>
        <v/>
      </c>
      <c r="R13" s="89" t="str">
        <f t="shared" ca="1" si="6"/>
        <v/>
      </c>
      <c r="S13" s="89" t="str">
        <f t="shared" ca="1" si="6"/>
        <v/>
      </c>
      <c r="T13" s="89" t="str">
        <f t="shared" ca="1" si="6"/>
        <v/>
      </c>
      <c r="U13" s="89" t="str">
        <f t="shared" ca="1" si="6"/>
        <v/>
      </c>
      <c r="V13" s="89" t="str">
        <f t="shared" ca="1" si="6"/>
        <v/>
      </c>
      <c r="W13" s="89" t="str">
        <f t="shared" ca="1" si="6"/>
        <v/>
      </c>
      <c r="X13" s="89" t="str">
        <f t="shared" ca="1" si="6"/>
        <v/>
      </c>
      <c r="Y13" s="89" t="str">
        <f t="shared" ca="1" si="6"/>
        <v/>
      </c>
      <c r="Z13" s="89" t="str">
        <f t="shared" ca="1" si="6"/>
        <v/>
      </c>
      <c r="AA13" s="89" t="str">
        <f t="shared" ca="1" si="6"/>
        <v/>
      </c>
      <c r="AB13" s="89" t="str">
        <f t="shared" ca="1" si="6"/>
        <v/>
      </c>
      <c r="AC13" s="89" t="str">
        <f t="shared" ca="1" si="6"/>
        <v/>
      </c>
      <c r="AD13" s="89" t="str">
        <f t="shared" ca="1" si="6"/>
        <v/>
      </c>
      <c r="AE13" s="89" t="str">
        <f t="shared" ca="1" si="6"/>
        <v/>
      </c>
      <c r="AF13" s="89" t="str">
        <f t="shared" ca="1" si="6"/>
        <v/>
      </c>
      <c r="AG13" s="88" t="str">
        <f t="shared" ca="1" si="6"/>
        <v/>
      </c>
      <c r="AH13" s="93" t="str">
        <f t="shared" ca="1" si="6"/>
        <v/>
      </c>
      <c r="AI13" s="107"/>
      <c r="AJ13" s="104"/>
      <c r="AK13" s="104"/>
      <c r="AL13" s="108"/>
      <c r="AM13" s="80"/>
      <c r="AN13" s="80"/>
    </row>
    <row r="14" spans="2:46" ht="36.75" customHeight="1" thickBot="1">
      <c r="B14" s="5"/>
      <c r="C14" s="145" t="s">
        <v>33</v>
      </c>
      <c r="D14" s="143" t="str">
        <f ca="1">IF(D77=0,"",D77/24)</f>
        <v/>
      </c>
      <c r="E14" s="92" t="str">
        <f t="shared" ref="E14:AH14" ca="1" si="7">IF(E77=0,"",E77/24)</f>
        <v/>
      </c>
      <c r="F14" s="92" t="str">
        <f t="shared" ca="1" si="7"/>
        <v/>
      </c>
      <c r="G14" s="92" t="str">
        <f t="shared" ca="1" si="7"/>
        <v/>
      </c>
      <c r="H14" s="92" t="str">
        <f t="shared" ca="1" si="7"/>
        <v/>
      </c>
      <c r="I14" s="92" t="str">
        <f t="shared" ca="1" si="7"/>
        <v/>
      </c>
      <c r="J14" s="92" t="str">
        <f t="shared" ca="1" si="7"/>
        <v/>
      </c>
      <c r="K14" s="92" t="str">
        <f t="shared" ca="1" si="7"/>
        <v/>
      </c>
      <c r="L14" s="92" t="str">
        <f t="shared" ca="1" si="7"/>
        <v/>
      </c>
      <c r="M14" s="92" t="str">
        <f t="shared" ca="1" si="7"/>
        <v/>
      </c>
      <c r="N14" s="92" t="str">
        <f t="shared" ca="1" si="7"/>
        <v/>
      </c>
      <c r="O14" s="92" t="str">
        <f t="shared" ca="1" si="7"/>
        <v/>
      </c>
      <c r="P14" s="92" t="str">
        <f t="shared" ca="1" si="7"/>
        <v/>
      </c>
      <c r="Q14" s="92" t="str">
        <f t="shared" ca="1" si="7"/>
        <v/>
      </c>
      <c r="R14" s="92" t="str">
        <f t="shared" ca="1" si="7"/>
        <v/>
      </c>
      <c r="S14" s="92" t="str">
        <f t="shared" ca="1" si="7"/>
        <v/>
      </c>
      <c r="T14" s="92" t="str">
        <f t="shared" ca="1" si="7"/>
        <v/>
      </c>
      <c r="U14" s="92" t="str">
        <f t="shared" ca="1" si="7"/>
        <v/>
      </c>
      <c r="V14" s="92" t="str">
        <f t="shared" ca="1" si="7"/>
        <v/>
      </c>
      <c r="W14" s="92" t="str">
        <f t="shared" ca="1" si="7"/>
        <v/>
      </c>
      <c r="X14" s="92" t="str">
        <f t="shared" ca="1" si="7"/>
        <v/>
      </c>
      <c r="Y14" s="92" t="str">
        <f t="shared" ca="1" si="7"/>
        <v/>
      </c>
      <c r="Z14" s="92" t="str">
        <f t="shared" ca="1" si="7"/>
        <v/>
      </c>
      <c r="AA14" s="92" t="str">
        <f t="shared" ca="1" si="7"/>
        <v/>
      </c>
      <c r="AB14" s="92" t="str">
        <f t="shared" ca="1" si="7"/>
        <v/>
      </c>
      <c r="AC14" s="92" t="str">
        <f t="shared" ca="1" si="7"/>
        <v/>
      </c>
      <c r="AD14" s="92" t="str">
        <f t="shared" ca="1" si="7"/>
        <v/>
      </c>
      <c r="AE14" s="92" t="str">
        <f t="shared" ca="1" si="7"/>
        <v/>
      </c>
      <c r="AF14" s="92" t="str">
        <f t="shared" ca="1" si="7"/>
        <v/>
      </c>
      <c r="AG14" s="92" t="str">
        <f t="shared" ca="1" si="7"/>
        <v/>
      </c>
      <c r="AH14" s="146" t="str">
        <f t="shared" ca="1" si="7"/>
        <v/>
      </c>
      <c r="AI14" s="109"/>
      <c r="AJ14" s="110"/>
      <c r="AK14"/>
      <c r="AL14" s="111"/>
      <c r="AO14" s="96"/>
    </row>
    <row r="15" spans="2:46" ht="36.6" customHeight="1" thickTop="1">
      <c r="B15" s="6" t="s">
        <v>34</v>
      </c>
      <c r="C15" s="14"/>
      <c r="D15" s="115" t="str">
        <f t="shared" ref="D15:AC15" ca="1" si="8">IF(D8="","",IF(COUNT(D21:D32)=0,IF(OR(D6="sub",D6="ned"),"",MAX(0,$D50-(D73+D77))),IF(COUNT(D21:D32)=0,$D50,"")))</f>
        <v/>
      </c>
      <c r="E15" s="115">
        <f t="shared" ca="1" si="8"/>
        <v>0</v>
      </c>
      <c r="F15" s="115">
        <f t="shared" ca="1" si="8"/>
        <v>0</v>
      </c>
      <c r="G15" s="115">
        <f t="shared" ca="1" si="8"/>
        <v>0</v>
      </c>
      <c r="H15" s="115">
        <f t="shared" ca="1" si="8"/>
        <v>0</v>
      </c>
      <c r="I15" s="115">
        <f t="shared" ca="1" si="8"/>
        <v>0</v>
      </c>
      <c r="J15" s="115" t="str">
        <f t="shared" ca="1" si="8"/>
        <v/>
      </c>
      <c r="K15" s="115" t="str">
        <f t="shared" ca="1" si="8"/>
        <v/>
      </c>
      <c r="L15" s="115">
        <f t="shared" ca="1" si="8"/>
        <v>0</v>
      </c>
      <c r="M15" s="115">
        <f t="shared" ca="1" si="8"/>
        <v>0</v>
      </c>
      <c r="N15" s="115">
        <f t="shared" ca="1" si="8"/>
        <v>0</v>
      </c>
      <c r="O15" s="115">
        <f t="shared" ca="1" si="8"/>
        <v>0</v>
      </c>
      <c r="P15" s="115">
        <f t="shared" ca="1" si="8"/>
        <v>0</v>
      </c>
      <c r="Q15" s="115" t="str">
        <f t="shared" ca="1" si="8"/>
        <v/>
      </c>
      <c r="R15" s="115" t="str">
        <f t="shared" ca="1" si="8"/>
        <v/>
      </c>
      <c r="S15" s="115">
        <f t="shared" ca="1" si="8"/>
        <v>0</v>
      </c>
      <c r="T15" s="115">
        <f t="shared" ca="1" si="8"/>
        <v>0</v>
      </c>
      <c r="U15" s="115">
        <f t="shared" ca="1" si="8"/>
        <v>0</v>
      </c>
      <c r="V15" s="115">
        <f t="shared" ca="1" si="8"/>
        <v>0</v>
      </c>
      <c r="W15" s="115">
        <f t="shared" ca="1" si="8"/>
        <v>0</v>
      </c>
      <c r="X15" s="115" t="str">
        <f t="shared" ca="1" si="8"/>
        <v/>
      </c>
      <c r="Y15" s="115" t="str">
        <f t="shared" ca="1" si="8"/>
        <v/>
      </c>
      <c r="Z15" s="115">
        <f t="shared" ca="1" si="8"/>
        <v>0</v>
      </c>
      <c r="AA15" s="115">
        <f t="shared" ca="1" si="8"/>
        <v>0</v>
      </c>
      <c r="AB15" s="115">
        <f t="shared" ca="1" si="8"/>
        <v>0</v>
      </c>
      <c r="AC15" s="115">
        <f t="shared" ca="1" si="8"/>
        <v>0</v>
      </c>
      <c r="AD15" s="115">
        <f ca="1">IF(AD8="","",IF(COUNT(AD21:AD32)=0,IF(OR(AD6="sub",AD6="ned"),"",MAX(0,$D50-(AD73+AD77))),IF(COUNT(AD21:AD32)=0,$D50,"")))</f>
        <v>0</v>
      </c>
      <c r="AE15" s="115" t="str">
        <f t="shared" ref="AE15:AH15" ca="1" si="9">IF(AE8="","",IF(COUNT(AE21:AE32)=0,IF(OR(AE6="sub",AE6="ned"),"",MAX(0,$D50-(AE73+AE77))),IF(COUNT(AE21:AE32)=0,$D50,"")))</f>
        <v/>
      </c>
      <c r="AF15" s="115" t="str">
        <f t="shared" ca="1" si="9"/>
        <v/>
      </c>
      <c r="AG15" s="115">
        <f t="shared" ca="1" si="9"/>
        <v>0</v>
      </c>
      <c r="AH15" s="115">
        <f t="shared" ca="1" si="9"/>
        <v>0</v>
      </c>
      <c r="AI15" s="116"/>
      <c r="AJ15" s="113"/>
      <c r="AK15" s="117"/>
      <c r="AL15" s="114"/>
      <c r="AM15" s="80"/>
    </row>
    <row r="16" spans="2:46" ht="36.75" customHeight="1">
      <c r="B16" s="7" t="s">
        <v>57</v>
      </c>
      <c r="C16" s="12"/>
      <c r="D16" s="118" t="str">
        <f ca="1">IF(D15="","",D50)</f>
        <v/>
      </c>
      <c r="E16" s="118">
        <f ca="1">IF(E15="","",D50)</f>
        <v>0</v>
      </c>
      <c r="F16" s="118">
        <f ca="1">IF(F15="","",D50)</f>
        <v>0</v>
      </c>
      <c r="G16" s="118">
        <f ca="1">IF(G15="","",D50)</f>
        <v>0</v>
      </c>
      <c r="H16" s="118">
        <f ca="1">IF(H15="","",D50)</f>
        <v>0</v>
      </c>
      <c r="I16" s="118">
        <f ca="1">IF(I15="","",D50)</f>
        <v>0</v>
      </c>
      <c r="J16" s="118" t="str">
        <f ca="1">IF(J15="","",D50)</f>
        <v/>
      </c>
      <c r="K16" s="118" t="str">
        <f ca="1">IF(K15="","",D50)</f>
        <v/>
      </c>
      <c r="L16" s="118">
        <f ca="1">IF(L15="","",D50)</f>
        <v>0</v>
      </c>
      <c r="M16" s="118">
        <f ca="1">IF(M15="","",D50)</f>
        <v>0</v>
      </c>
      <c r="N16" s="118">
        <f ca="1">IF(N15="","",D50)</f>
        <v>0</v>
      </c>
      <c r="O16" s="118">
        <f ca="1">IF(O15="","",D50)</f>
        <v>0</v>
      </c>
      <c r="P16" s="118">
        <f ca="1">IF(P15="","",D50)</f>
        <v>0</v>
      </c>
      <c r="Q16" s="118" t="str">
        <f ca="1">IF(Q15="","",D50)</f>
        <v/>
      </c>
      <c r="R16" s="118" t="str">
        <f ca="1">IF(R15="","",D50)</f>
        <v/>
      </c>
      <c r="S16" s="118">
        <f ca="1">IF(S15="","",D50)</f>
        <v>0</v>
      </c>
      <c r="T16" s="118">
        <f ca="1">IF(T15="","",D50)</f>
        <v>0</v>
      </c>
      <c r="U16" s="118">
        <f ca="1">IF(U15="","",D50)</f>
        <v>0</v>
      </c>
      <c r="V16" s="118">
        <f ca="1">IF(V15="","",D50)</f>
        <v>0</v>
      </c>
      <c r="W16" s="118">
        <f ca="1">IF(W15="","",D50)</f>
        <v>0</v>
      </c>
      <c r="X16" s="118" t="str">
        <f ca="1">IF(X15="","",D50)</f>
        <v/>
      </c>
      <c r="Y16" s="118" t="str">
        <f ca="1">IF(Y15="","",D50)</f>
        <v/>
      </c>
      <c r="Z16" s="118">
        <f ca="1">IF(Z15="","",D50)</f>
        <v>0</v>
      </c>
      <c r="AA16" s="118">
        <f ca="1">IF(AA15="","",D50)</f>
        <v>0</v>
      </c>
      <c r="AB16" s="118">
        <f ca="1">IF(AB15="","",D50)</f>
        <v>0</v>
      </c>
      <c r="AC16" s="118">
        <f ca="1">IF(AC15="","",D50)</f>
        <v>0</v>
      </c>
      <c r="AD16" s="118">
        <f ca="1">IF(AD15="","",D50)</f>
        <v>0</v>
      </c>
      <c r="AE16" s="118" t="str">
        <f ca="1">IF(AE15="","",D50)</f>
        <v/>
      </c>
      <c r="AF16" s="118" t="str">
        <f ca="1">IF(AF15="","",D50)</f>
        <v/>
      </c>
      <c r="AG16" s="118">
        <f ca="1">IF(AG15="","",D50)</f>
        <v>0</v>
      </c>
      <c r="AH16" s="118">
        <f ca="1">IF(AH15="","",D50)</f>
        <v>0</v>
      </c>
      <c r="AI16" s="65"/>
      <c r="AJ16" s="58">
        <f ca="1">SUM(D16:AH16)</f>
        <v>0</v>
      </c>
      <c r="AK16" s="58"/>
      <c r="AL16" s="59"/>
    </row>
    <row r="17" spans="2:38" ht="36.75" customHeight="1">
      <c r="B17" s="7" t="s">
        <v>59</v>
      </c>
      <c r="C17" s="149"/>
      <c r="D17" s="147" t="str">
        <f>IF(ISBLANK(UPIS!D31),"",UPIS!D31)</f>
        <v/>
      </c>
      <c r="E17" s="58" t="str">
        <f>IF(ISBLANK(UPIS!E31),"",UPIS!E31)</f>
        <v/>
      </c>
      <c r="F17" s="58" t="str">
        <f>IF(ISBLANK(UPIS!F31),"",UPIS!F31)</f>
        <v/>
      </c>
      <c r="G17" s="58" t="str">
        <f>IF(ISBLANK(UPIS!G31),"",UPIS!G31)</f>
        <v/>
      </c>
      <c r="H17" s="58" t="str">
        <f>IF(ISBLANK(UPIS!H31),"",UPIS!H31)</f>
        <v/>
      </c>
      <c r="I17" s="58" t="str">
        <f>IF(ISBLANK(UPIS!I31),"",UPIS!I31)</f>
        <v/>
      </c>
      <c r="J17" s="58" t="str">
        <f>IF(ISBLANK(UPIS!J31),"",UPIS!J31)</f>
        <v/>
      </c>
      <c r="K17" s="58" t="str">
        <f>IF(ISBLANK(UPIS!K31),"",UPIS!K31)</f>
        <v/>
      </c>
      <c r="L17" s="58" t="str">
        <f>IF(ISBLANK(UPIS!L31),"",UPIS!L31)</f>
        <v/>
      </c>
      <c r="M17" s="58" t="str">
        <f>IF(ISBLANK(UPIS!M31),"",UPIS!M31)</f>
        <v/>
      </c>
      <c r="N17" s="58" t="str">
        <f>IF(ISBLANK(UPIS!N31),"",UPIS!N31)</f>
        <v/>
      </c>
      <c r="O17" s="58" t="str">
        <f>IF(ISBLANK(UPIS!O31),"",UPIS!O31)</f>
        <v/>
      </c>
      <c r="P17" s="58" t="str">
        <f>IF(ISBLANK(UPIS!P31),"",UPIS!P31)</f>
        <v/>
      </c>
      <c r="Q17" s="58" t="str">
        <f>IF(ISBLANK(UPIS!Q31),"",UPIS!Q31)</f>
        <v/>
      </c>
      <c r="R17" s="58" t="str">
        <f>IF(ISBLANK(UPIS!R31),"",UPIS!R31)</f>
        <v/>
      </c>
      <c r="S17" s="58" t="str">
        <f>IF(ISBLANK(UPIS!S31),"",UPIS!S31)</f>
        <v/>
      </c>
      <c r="T17" s="58" t="str">
        <f>IF(ISBLANK(UPIS!T31),"",UPIS!T31)</f>
        <v/>
      </c>
      <c r="U17" s="58" t="str">
        <f>IF(ISBLANK(UPIS!U31),"",UPIS!U31)</f>
        <v/>
      </c>
      <c r="V17" s="58" t="str">
        <f>IF(ISBLANK(UPIS!V31),"",UPIS!V31)</f>
        <v/>
      </c>
      <c r="W17" s="58" t="str">
        <f>IF(ISBLANK(UPIS!W31),"",UPIS!W31)</f>
        <v/>
      </c>
      <c r="X17" s="58" t="str">
        <f>IF(ISBLANK(UPIS!X31),"",UPIS!X31)</f>
        <v/>
      </c>
      <c r="Y17" s="58" t="str">
        <f>IF(ISBLANK(UPIS!Y31),"",UPIS!Y31)</f>
        <v/>
      </c>
      <c r="Z17" s="58" t="str">
        <f>IF(ISBLANK(UPIS!Z31),"",UPIS!Z31)</f>
        <v/>
      </c>
      <c r="AA17" s="58" t="str">
        <f>IF(ISBLANK(UPIS!AA31),"",UPIS!AA31)</f>
        <v/>
      </c>
      <c r="AB17" s="58" t="str">
        <f>IF(ISBLANK(UPIS!AB31),"",UPIS!AB31)</f>
        <v/>
      </c>
      <c r="AC17" s="58" t="str">
        <f>IF(ISBLANK(UPIS!AC31),"",UPIS!AC31)</f>
        <v/>
      </c>
      <c r="AD17" s="58" t="str">
        <f>IF(ISBLANK(UPIS!AD31),"",UPIS!AD31)</f>
        <v/>
      </c>
      <c r="AE17" s="58" t="str">
        <f>IF(ISBLANK(UPIS!AE31),"",UPIS!AE31)</f>
        <v/>
      </c>
      <c r="AF17" s="58" t="str">
        <f>IF(ISBLANK(UPIS!AF31),"",UPIS!AF31)</f>
        <v/>
      </c>
      <c r="AG17" s="58" t="str">
        <f>IF(ISBLANK(UPIS!AG31),"",UPIS!AG31)</f>
        <v/>
      </c>
      <c r="AH17" s="58" t="str">
        <f>IF(ISBLANK(UPIS!AH31),"",UPIS!AH31)</f>
        <v/>
      </c>
      <c r="AI17" s="57"/>
      <c r="AJ17" s="58">
        <f>SUM(D17:AH17)</f>
        <v>0</v>
      </c>
      <c r="AK17" s="58"/>
      <c r="AL17" s="59"/>
    </row>
    <row r="18" spans="2:38" ht="36.75" customHeight="1">
      <c r="B18" s="7" t="s">
        <v>58</v>
      </c>
      <c r="C18" s="149"/>
      <c r="D18" s="147" t="str">
        <f>IF(ISBLANK(UPIS!D32),"",UPIS!D32)</f>
        <v/>
      </c>
      <c r="E18" s="58" t="str">
        <f>IF(ISBLANK(UPIS!E32),"",UPIS!E32)</f>
        <v/>
      </c>
      <c r="F18" s="58" t="str">
        <f>IF(ISBLANK(UPIS!F32),"",UPIS!F32)</f>
        <v/>
      </c>
      <c r="G18" s="58" t="str">
        <f>IF(ISBLANK(UPIS!G32),"",UPIS!G32)</f>
        <v/>
      </c>
      <c r="H18" s="58" t="str">
        <f>IF(ISBLANK(UPIS!H32),"",UPIS!H32)</f>
        <v/>
      </c>
      <c r="I18" s="58" t="str">
        <f>IF(ISBLANK(UPIS!I32),"",UPIS!I32)</f>
        <v/>
      </c>
      <c r="J18" s="58" t="str">
        <f>IF(ISBLANK(UPIS!J32),"",UPIS!J32)</f>
        <v/>
      </c>
      <c r="K18" s="58" t="str">
        <f>IF(ISBLANK(UPIS!K32),"",UPIS!K32)</f>
        <v/>
      </c>
      <c r="L18" s="58" t="str">
        <f>IF(ISBLANK(UPIS!L32),"",UPIS!L32)</f>
        <v/>
      </c>
      <c r="M18" s="58" t="str">
        <f>IF(ISBLANK(UPIS!M32),"",UPIS!M32)</f>
        <v/>
      </c>
      <c r="N18" s="58" t="str">
        <f>IF(ISBLANK(UPIS!N32),"",UPIS!N32)</f>
        <v/>
      </c>
      <c r="O18" s="58" t="str">
        <f>IF(ISBLANK(UPIS!O32),"",UPIS!O32)</f>
        <v/>
      </c>
      <c r="P18" s="58" t="str">
        <f>IF(ISBLANK(UPIS!P32),"",UPIS!P32)</f>
        <v/>
      </c>
      <c r="Q18" s="58" t="str">
        <f>IF(ISBLANK(UPIS!Q32),"",UPIS!Q32)</f>
        <v/>
      </c>
      <c r="R18" s="58" t="str">
        <f>IF(ISBLANK(UPIS!R32),"",UPIS!R32)</f>
        <v/>
      </c>
      <c r="S18" s="58" t="str">
        <f>IF(ISBLANK(UPIS!S32),"",UPIS!S32)</f>
        <v/>
      </c>
      <c r="T18" s="58" t="str">
        <f>IF(ISBLANK(UPIS!T32),"",UPIS!T32)</f>
        <v/>
      </c>
      <c r="U18" s="58" t="str">
        <f>IF(ISBLANK(UPIS!U32),"",UPIS!U32)</f>
        <v/>
      </c>
      <c r="V18" s="58" t="str">
        <f>IF(ISBLANK(UPIS!V32),"",UPIS!V32)</f>
        <v/>
      </c>
      <c r="W18" s="58" t="str">
        <f>IF(ISBLANK(UPIS!W32),"",UPIS!W32)</f>
        <v/>
      </c>
      <c r="X18" s="58" t="str">
        <f>IF(ISBLANK(UPIS!X32),"",UPIS!X32)</f>
        <v/>
      </c>
      <c r="Y18" s="58" t="str">
        <f>IF(ISBLANK(UPIS!Y32),"",UPIS!Y32)</f>
        <v/>
      </c>
      <c r="Z18" s="58" t="str">
        <f>IF(ISBLANK(UPIS!Z32),"",UPIS!Z32)</f>
        <v/>
      </c>
      <c r="AA18" s="58" t="str">
        <f>IF(ISBLANK(UPIS!AA32),"",UPIS!AA32)</f>
        <v/>
      </c>
      <c r="AB18" s="58" t="str">
        <f>IF(ISBLANK(UPIS!AB32),"",UPIS!AB32)</f>
        <v/>
      </c>
      <c r="AC18" s="58" t="str">
        <f>IF(ISBLANK(UPIS!AC32),"",UPIS!AC32)</f>
        <v/>
      </c>
      <c r="AD18" s="58" t="str">
        <f>IF(ISBLANK(UPIS!AD32),"",UPIS!AD32)</f>
        <v/>
      </c>
      <c r="AE18" s="58" t="str">
        <f>IF(ISBLANK(UPIS!AE32),"",UPIS!AE32)</f>
        <v/>
      </c>
      <c r="AF18" s="58" t="str">
        <f>IF(ISBLANK(UPIS!AF32),"",UPIS!AF32)</f>
        <v/>
      </c>
      <c r="AG18" s="58" t="str">
        <f>IF(ISBLANK(UPIS!AG32),"",UPIS!AG32)</f>
        <v/>
      </c>
      <c r="AH18" s="58" t="str">
        <f>IF(ISBLANK(UPIS!AH32),"",UPIS!AH32)</f>
        <v/>
      </c>
      <c r="AI18" s="57"/>
      <c r="AJ18" s="58">
        <f>SUM(D18:AH18)</f>
        <v>0</v>
      </c>
      <c r="AK18" s="60"/>
      <c r="AL18" s="61"/>
    </row>
    <row r="19" spans="2:38" ht="36.75" customHeight="1">
      <c r="B19" s="7" t="s">
        <v>35</v>
      </c>
      <c r="C19" s="149"/>
      <c r="D19" s="147" t="str">
        <f>IF(ISBLANK(UPIS!D17),"",UPIS!D17)</f>
        <v/>
      </c>
      <c r="E19" s="58" t="str">
        <f>IF(ISBLANK(UPIS!E17),"",UPIS!E17)</f>
        <v/>
      </c>
      <c r="F19" s="58" t="str">
        <f>IF(ISBLANK(UPIS!F17),"",UPIS!F17)</f>
        <v/>
      </c>
      <c r="G19" s="58" t="str">
        <f>IF(ISBLANK(UPIS!G17),"",UPIS!G17)</f>
        <v/>
      </c>
      <c r="H19" s="58" t="str">
        <f>IF(ISBLANK(UPIS!H17),"",UPIS!H17)</f>
        <v/>
      </c>
      <c r="I19" s="58" t="str">
        <f>IF(ISBLANK(UPIS!I17),"",UPIS!I17)</f>
        <v/>
      </c>
      <c r="J19" s="58" t="str">
        <f>IF(ISBLANK(UPIS!J17),"",UPIS!J17)</f>
        <v/>
      </c>
      <c r="K19" s="58" t="str">
        <f>IF(ISBLANK(UPIS!K17),"",UPIS!K17)</f>
        <v/>
      </c>
      <c r="L19" s="58" t="str">
        <f>IF(ISBLANK(UPIS!L17),"",UPIS!L17)</f>
        <v/>
      </c>
      <c r="M19" s="58" t="str">
        <f>IF(ISBLANK(UPIS!M17),"",UPIS!M17)</f>
        <v/>
      </c>
      <c r="N19" s="58" t="str">
        <f>IF(ISBLANK(UPIS!N17),"",UPIS!N17)</f>
        <v/>
      </c>
      <c r="O19" s="58" t="str">
        <f>IF(ISBLANK(UPIS!O17),"",UPIS!O17)</f>
        <v/>
      </c>
      <c r="P19" s="58" t="str">
        <f>IF(ISBLANK(UPIS!P17),"",UPIS!P17)</f>
        <v/>
      </c>
      <c r="Q19" s="58" t="str">
        <f>IF(ISBLANK(UPIS!Q17),"",UPIS!Q17)</f>
        <v/>
      </c>
      <c r="R19" s="58" t="str">
        <f>IF(ISBLANK(UPIS!R17),"",UPIS!R17)</f>
        <v/>
      </c>
      <c r="S19" s="58" t="str">
        <f>IF(ISBLANK(UPIS!S17),"",UPIS!S17)</f>
        <v/>
      </c>
      <c r="T19" s="58" t="str">
        <f>IF(ISBLANK(UPIS!T17),"",UPIS!T17)</f>
        <v/>
      </c>
      <c r="U19" s="58" t="str">
        <f>IF(ISBLANK(UPIS!U17),"",UPIS!U17)</f>
        <v/>
      </c>
      <c r="V19" s="58" t="str">
        <f>IF(ISBLANK(UPIS!V17),"",UPIS!V17)</f>
        <v/>
      </c>
      <c r="W19" s="58" t="str">
        <f>IF(ISBLANK(UPIS!W17),"",UPIS!W17)</f>
        <v/>
      </c>
      <c r="X19" s="58" t="str">
        <f>IF(ISBLANK(UPIS!X17),"",UPIS!X17)</f>
        <v/>
      </c>
      <c r="Y19" s="58" t="str">
        <f>IF(ISBLANK(UPIS!Y17),"",UPIS!Y17)</f>
        <v/>
      </c>
      <c r="Z19" s="58" t="str">
        <f>IF(ISBLANK(UPIS!Z17),"",UPIS!Z17)</f>
        <v/>
      </c>
      <c r="AA19" s="58" t="str">
        <f>IF(ISBLANK(UPIS!AA17),"",UPIS!AA17)</f>
        <v/>
      </c>
      <c r="AB19" s="58" t="str">
        <f>IF(ISBLANK(UPIS!AB17),"",UPIS!AB17)</f>
        <v/>
      </c>
      <c r="AC19" s="58" t="str">
        <f>IF(ISBLANK(UPIS!AC17),"",UPIS!AC17)</f>
        <v/>
      </c>
      <c r="AD19" s="58" t="str">
        <f>IF(ISBLANK(UPIS!AD17),"",UPIS!AD17)</f>
        <v/>
      </c>
      <c r="AE19" s="58" t="str">
        <f>IF(ISBLANK(UPIS!AE17),"",UPIS!AE17)</f>
        <v/>
      </c>
      <c r="AF19" s="58" t="str">
        <f>IF(ISBLANK(UPIS!AF17),"",UPIS!AF17)</f>
        <v/>
      </c>
      <c r="AG19" s="58" t="str">
        <f>IF(ISBLANK(UPIS!AG17),"",UPIS!AG17)</f>
        <v/>
      </c>
      <c r="AH19" s="58" t="str">
        <f>IF(ISBLANK(UPIS!AH17),"",UPIS!AH17)</f>
        <v/>
      </c>
      <c r="AI19" s="57"/>
      <c r="AJ19" s="58">
        <f>SUM(D19:AH19)</f>
        <v>0</v>
      </c>
      <c r="AK19" s="60"/>
      <c r="AL19" s="61"/>
    </row>
    <row r="20" spans="2:38" ht="36.75" customHeight="1">
      <c r="B20" s="15" t="s">
        <v>36</v>
      </c>
      <c r="C20" s="149"/>
      <c r="D20" s="147" t="str">
        <f>IF(ISBLANK(UPIS!D18),"",UPIS!D18)</f>
        <v/>
      </c>
      <c r="E20" s="58" t="str">
        <f>IF(ISBLANK(UPIS!E18),"",UPIS!E18)</f>
        <v/>
      </c>
      <c r="F20" s="58" t="str">
        <f>IF(ISBLANK(UPIS!F18),"",UPIS!F18)</f>
        <v/>
      </c>
      <c r="G20" s="58" t="str">
        <f>IF(ISBLANK(UPIS!G18),"",UPIS!G18)</f>
        <v/>
      </c>
      <c r="H20" s="58" t="str">
        <f>IF(ISBLANK(UPIS!H18),"",UPIS!H18)</f>
        <v/>
      </c>
      <c r="I20" s="58" t="str">
        <f>IF(ISBLANK(UPIS!I18),"",UPIS!I18)</f>
        <v/>
      </c>
      <c r="J20" s="58" t="str">
        <f>IF(ISBLANK(UPIS!J18),"",UPIS!J18)</f>
        <v/>
      </c>
      <c r="K20" s="58" t="str">
        <f>IF(ISBLANK(UPIS!K18),"",UPIS!K18)</f>
        <v/>
      </c>
      <c r="L20" s="58" t="str">
        <f>IF(ISBLANK(UPIS!L18),"",UPIS!L18)</f>
        <v/>
      </c>
      <c r="M20" s="58" t="str">
        <f>IF(ISBLANK(UPIS!M18),"",UPIS!M18)</f>
        <v/>
      </c>
      <c r="N20" s="58" t="str">
        <f>IF(ISBLANK(UPIS!N18),"",UPIS!N18)</f>
        <v/>
      </c>
      <c r="O20" s="58" t="str">
        <f>IF(ISBLANK(UPIS!O18),"",UPIS!O18)</f>
        <v/>
      </c>
      <c r="P20" s="58" t="str">
        <f>IF(ISBLANK(UPIS!P18),"",UPIS!P18)</f>
        <v/>
      </c>
      <c r="Q20" s="58" t="str">
        <f>IF(ISBLANK(UPIS!Q18),"",UPIS!Q18)</f>
        <v/>
      </c>
      <c r="R20" s="58" t="str">
        <f>IF(ISBLANK(UPIS!R18),"",UPIS!R18)</f>
        <v/>
      </c>
      <c r="S20" s="58" t="str">
        <f>IF(ISBLANK(UPIS!S18),"",UPIS!S18)</f>
        <v/>
      </c>
      <c r="T20" s="58" t="str">
        <f>IF(ISBLANK(UPIS!T18),"",UPIS!T18)</f>
        <v/>
      </c>
      <c r="U20" s="58" t="str">
        <f>IF(ISBLANK(UPIS!U18),"",UPIS!U18)</f>
        <v/>
      </c>
      <c r="V20" s="58" t="str">
        <f>IF(ISBLANK(UPIS!V18),"",UPIS!V18)</f>
        <v/>
      </c>
      <c r="W20" s="58" t="str">
        <f>IF(ISBLANK(UPIS!W18),"",UPIS!W18)</f>
        <v/>
      </c>
      <c r="X20" s="58" t="str">
        <f>IF(ISBLANK(UPIS!X18),"",UPIS!X18)</f>
        <v/>
      </c>
      <c r="Y20" s="58" t="str">
        <f>IF(ISBLANK(UPIS!Y18),"",UPIS!Y18)</f>
        <v/>
      </c>
      <c r="Z20" s="58" t="str">
        <f>IF(ISBLANK(UPIS!Z18),"",UPIS!Z18)</f>
        <v/>
      </c>
      <c r="AA20" s="58" t="str">
        <f>IF(ISBLANK(UPIS!AA18),"",UPIS!AA18)</f>
        <v/>
      </c>
      <c r="AB20" s="58" t="str">
        <f>IF(ISBLANK(UPIS!AB18),"",UPIS!AB18)</f>
        <v/>
      </c>
      <c r="AC20" s="58" t="str">
        <f>IF(ISBLANK(UPIS!AC18),"",UPIS!AC18)</f>
        <v/>
      </c>
      <c r="AD20" s="58" t="str">
        <f>IF(ISBLANK(UPIS!AD18),"",UPIS!AD18)</f>
        <v/>
      </c>
      <c r="AE20" s="58" t="str">
        <f>IF(ISBLANK(UPIS!AE18),"",UPIS!AE18)</f>
        <v/>
      </c>
      <c r="AF20" s="58" t="str">
        <f>IF(ISBLANK(UPIS!AF18),"",UPIS!AF18)</f>
        <v/>
      </c>
      <c r="AG20" s="58" t="str">
        <f>IF(ISBLANK(UPIS!AG18),"",UPIS!AG18)</f>
        <v/>
      </c>
      <c r="AH20" s="58" t="str">
        <f>IF(ISBLANK(UPIS!AH18),"",UPIS!AH18)</f>
        <v/>
      </c>
      <c r="AI20" s="57"/>
      <c r="AJ20" s="58">
        <v>0</v>
      </c>
      <c r="AK20" s="60"/>
      <c r="AL20" s="61"/>
    </row>
    <row r="21" spans="2:38" ht="36.75" customHeight="1">
      <c r="B21" s="15" t="s">
        <v>37</v>
      </c>
      <c r="C21" s="149"/>
      <c r="D21" s="147" t="str">
        <f>IF(ISBLANK(UPIS!D19),"",UPIS!D19)</f>
        <v/>
      </c>
      <c r="E21" s="58" t="str">
        <f>IF(ISBLANK(UPIS!E19),"",UPIS!E19)</f>
        <v/>
      </c>
      <c r="F21" s="58" t="str">
        <f>IF(ISBLANK(UPIS!F19),"",UPIS!F19)</f>
        <v/>
      </c>
      <c r="G21" s="58" t="str">
        <f>IF(ISBLANK(UPIS!G19),"",UPIS!G19)</f>
        <v/>
      </c>
      <c r="H21" s="58" t="str">
        <f>IF(ISBLANK(UPIS!H19),"",UPIS!H19)</f>
        <v/>
      </c>
      <c r="I21" s="58" t="str">
        <f>IF(ISBLANK(UPIS!I19),"",UPIS!I19)</f>
        <v/>
      </c>
      <c r="J21" s="58" t="str">
        <f>IF(ISBLANK(UPIS!J19),"",UPIS!J19)</f>
        <v/>
      </c>
      <c r="K21" s="58" t="str">
        <f>IF(ISBLANK(UPIS!K19),"",UPIS!K19)</f>
        <v/>
      </c>
      <c r="L21" s="58" t="str">
        <f>IF(ISBLANK(UPIS!L19),"",UPIS!L19)</f>
        <v/>
      </c>
      <c r="M21" s="58" t="str">
        <f>IF(ISBLANK(UPIS!M19),"",UPIS!M19)</f>
        <v/>
      </c>
      <c r="N21" s="58" t="str">
        <f>IF(ISBLANK(UPIS!N19),"",UPIS!N19)</f>
        <v/>
      </c>
      <c r="O21" s="58" t="str">
        <f>IF(ISBLANK(UPIS!O19),"",UPIS!O19)</f>
        <v/>
      </c>
      <c r="P21" s="58" t="str">
        <f>IF(ISBLANK(UPIS!P19),"",UPIS!P19)</f>
        <v/>
      </c>
      <c r="Q21" s="58" t="str">
        <f>IF(ISBLANK(UPIS!Q19),"",UPIS!Q19)</f>
        <v/>
      </c>
      <c r="R21" s="58" t="str">
        <f>IF(ISBLANK(UPIS!R19),"",UPIS!R19)</f>
        <v/>
      </c>
      <c r="S21" s="58" t="str">
        <f>IF(ISBLANK(UPIS!S19),"",UPIS!S19)</f>
        <v/>
      </c>
      <c r="T21" s="58" t="str">
        <f>IF(ISBLANK(UPIS!T19),"",UPIS!T19)</f>
        <v/>
      </c>
      <c r="U21" s="58" t="str">
        <f>IF(ISBLANK(UPIS!U19),"",UPIS!U19)</f>
        <v/>
      </c>
      <c r="V21" s="58" t="str">
        <f>IF(ISBLANK(UPIS!V19),"",UPIS!V19)</f>
        <v/>
      </c>
      <c r="W21" s="58" t="str">
        <f>IF(ISBLANK(UPIS!W19),"",UPIS!W19)</f>
        <v/>
      </c>
      <c r="X21" s="58" t="str">
        <f>IF(ISBLANK(UPIS!X19),"",UPIS!X19)</f>
        <v/>
      </c>
      <c r="Y21" s="58" t="str">
        <f>IF(ISBLANK(UPIS!Y19),"",UPIS!Y19)</f>
        <v/>
      </c>
      <c r="Z21" s="58" t="str">
        <f>IF(ISBLANK(UPIS!Z19),"",UPIS!Z19)</f>
        <v/>
      </c>
      <c r="AA21" s="58" t="str">
        <f>IF(ISBLANK(UPIS!AA19),"",UPIS!AA19)</f>
        <v/>
      </c>
      <c r="AB21" s="58" t="str">
        <f>IF(ISBLANK(UPIS!AB19),"",UPIS!AB19)</f>
        <v/>
      </c>
      <c r="AC21" s="58" t="str">
        <f>IF(ISBLANK(UPIS!AC19),"",UPIS!AC19)</f>
        <v/>
      </c>
      <c r="AD21" s="58" t="str">
        <f>IF(ISBLANK(UPIS!AD19),"",UPIS!AD19)</f>
        <v/>
      </c>
      <c r="AE21" s="58" t="str">
        <f>IF(ISBLANK(UPIS!AE19),"",UPIS!AE19)</f>
        <v/>
      </c>
      <c r="AF21" s="58" t="str">
        <f>IF(ISBLANK(UPIS!AF19),"",UPIS!AF19)</f>
        <v/>
      </c>
      <c r="AG21" s="58" t="str">
        <f>IF(ISBLANK(UPIS!AG19),"",UPIS!AG19)</f>
        <v/>
      </c>
      <c r="AH21" s="58" t="str">
        <f>IF(ISBLANK(UPIS!AH19),"",UPIS!AH19)</f>
        <v/>
      </c>
      <c r="AI21" s="57"/>
      <c r="AJ21" s="58">
        <f t="shared" ref="AJ21:AJ32" si="10">SUM(D21:AH21)</f>
        <v>0</v>
      </c>
      <c r="AK21" s="60"/>
      <c r="AL21" s="61"/>
    </row>
    <row r="22" spans="2:38" ht="36.75" customHeight="1">
      <c r="B22" s="15" t="s">
        <v>38</v>
      </c>
      <c r="C22" s="149"/>
      <c r="D22" s="147" t="str">
        <f>IF(ISBLANK(UPIS!D20),"",UPIS!D20)</f>
        <v/>
      </c>
      <c r="E22" s="58" t="str">
        <f>IF(ISBLANK(UPIS!E20),"",UPIS!E20)</f>
        <v/>
      </c>
      <c r="F22" s="58" t="str">
        <f>IF(ISBLANK(UPIS!F20),"",UPIS!F20)</f>
        <v/>
      </c>
      <c r="G22" s="58" t="str">
        <f>IF(ISBLANK(UPIS!G20),"",UPIS!G20)</f>
        <v/>
      </c>
      <c r="H22" s="58" t="str">
        <f>IF(ISBLANK(UPIS!H20),"",UPIS!H20)</f>
        <v/>
      </c>
      <c r="I22" s="58" t="str">
        <f>IF(ISBLANK(UPIS!I20),"",UPIS!I20)</f>
        <v/>
      </c>
      <c r="J22" s="58" t="str">
        <f>IF(ISBLANK(UPIS!J20),"",UPIS!J20)</f>
        <v/>
      </c>
      <c r="K22" s="58" t="str">
        <f>IF(ISBLANK(UPIS!K20),"",UPIS!K20)</f>
        <v/>
      </c>
      <c r="L22" s="58" t="str">
        <f>IF(ISBLANK(UPIS!L20),"",UPIS!L20)</f>
        <v/>
      </c>
      <c r="M22" s="58" t="str">
        <f>IF(ISBLANK(UPIS!M20),"",UPIS!M20)</f>
        <v/>
      </c>
      <c r="N22" s="58" t="str">
        <f>IF(ISBLANK(UPIS!N20),"",UPIS!N20)</f>
        <v/>
      </c>
      <c r="O22" s="58" t="str">
        <f>IF(ISBLANK(UPIS!O20),"",UPIS!O20)</f>
        <v/>
      </c>
      <c r="P22" s="58" t="str">
        <f>IF(ISBLANK(UPIS!P20),"",UPIS!P20)</f>
        <v/>
      </c>
      <c r="Q22" s="58" t="str">
        <f>IF(ISBLANK(UPIS!Q20),"",UPIS!Q20)</f>
        <v/>
      </c>
      <c r="R22" s="58" t="str">
        <f>IF(ISBLANK(UPIS!R20),"",UPIS!R20)</f>
        <v/>
      </c>
      <c r="S22" s="58" t="str">
        <f>IF(ISBLANK(UPIS!S20),"",UPIS!S20)</f>
        <v/>
      </c>
      <c r="T22" s="58" t="str">
        <f>IF(ISBLANK(UPIS!T20),"",UPIS!T20)</f>
        <v/>
      </c>
      <c r="U22" s="58" t="str">
        <f>IF(ISBLANK(UPIS!U20),"",UPIS!U20)</f>
        <v/>
      </c>
      <c r="V22" s="58" t="str">
        <f>IF(ISBLANK(UPIS!V20),"",UPIS!V20)</f>
        <v/>
      </c>
      <c r="W22" s="58" t="str">
        <f>IF(ISBLANK(UPIS!W20),"",UPIS!W20)</f>
        <v/>
      </c>
      <c r="X22" s="58" t="str">
        <f>IF(ISBLANK(UPIS!X20),"",UPIS!X20)</f>
        <v/>
      </c>
      <c r="Y22" s="58" t="str">
        <f>IF(ISBLANK(UPIS!Y20),"",UPIS!Y20)</f>
        <v/>
      </c>
      <c r="Z22" s="58" t="str">
        <f>IF(ISBLANK(UPIS!Z20),"",UPIS!Z20)</f>
        <v/>
      </c>
      <c r="AA22" s="58" t="str">
        <f>IF(ISBLANK(UPIS!AA20),"",UPIS!AA20)</f>
        <v/>
      </c>
      <c r="AB22" s="58" t="str">
        <f>IF(ISBLANK(UPIS!AB20),"",UPIS!AB20)</f>
        <v/>
      </c>
      <c r="AC22" s="58" t="str">
        <f>IF(ISBLANK(UPIS!AC20),"",UPIS!AC20)</f>
        <v/>
      </c>
      <c r="AD22" s="58" t="str">
        <f>IF(ISBLANK(UPIS!AD20),"",UPIS!AD20)</f>
        <v/>
      </c>
      <c r="AE22" s="58" t="str">
        <f>IF(ISBLANK(UPIS!AE20),"",UPIS!AE20)</f>
        <v/>
      </c>
      <c r="AF22" s="58" t="str">
        <f>IF(ISBLANK(UPIS!AF20),"",UPIS!AF20)</f>
        <v/>
      </c>
      <c r="AG22" s="58" t="str">
        <f>IF(ISBLANK(UPIS!AG20),"",UPIS!AG20)</f>
        <v/>
      </c>
      <c r="AH22" s="58" t="str">
        <f>IF(ISBLANK(UPIS!AH20),"",UPIS!AH20)</f>
        <v/>
      </c>
      <c r="AI22" s="57"/>
      <c r="AJ22" s="58">
        <f t="shared" si="10"/>
        <v>0</v>
      </c>
      <c r="AK22" s="60"/>
      <c r="AL22" s="61"/>
    </row>
    <row r="23" spans="2:38" ht="36.75" customHeight="1">
      <c r="B23" s="7" t="s">
        <v>39</v>
      </c>
      <c r="C23" s="149"/>
      <c r="D23" s="147" t="str">
        <f>IF(ISBLANK(UPIS!D21),"",UPIS!D21)</f>
        <v/>
      </c>
      <c r="E23" s="58" t="str">
        <f>IF(ISBLANK(UPIS!E21),"",UPIS!E21)</f>
        <v/>
      </c>
      <c r="F23" s="58" t="str">
        <f>IF(ISBLANK(UPIS!F21),"",UPIS!F21)</f>
        <v/>
      </c>
      <c r="G23" s="58" t="str">
        <f>IF(ISBLANK(UPIS!G21),"",UPIS!G21)</f>
        <v/>
      </c>
      <c r="H23" s="58" t="str">
        <f>IF(ISBLANK(UPIS!H21),"",UPIS!H21)</f>
        <v/>
      </c>
      <c r="I23" s="58" t="str">
        <f>IF(ISBLANK(UPIS!I21),"",UPIS!I21)</f>
        <v/>
      </c>
      <c r="J23" s="58" t="str">
        <f>IF(ISBLANK(UPIS!J21),"",UPIS!J21)</f>
        <v/>
      </c>
      <c r="K23" s="58" t="str">
        <f>IF(ISBLANK(UPIS!K21),"",UPIS!K21)</f>
        <v/>
      </c>
      <c r="L23" s="58" t="str">
        <f>IF(ISBLANK(UPIS!L21),"",UPIS!L21)</f>
        <v/>
      </c>
      <c r="M23" s="58" t="str">
        <f>IF(ISBLANK(UPIS!M21),"",UPIS!M21)</f>
        <v/>
      </c>
      <c r="N23" s="58" t="str">
        <f>IF(ISBLANK(UPIS!N21),"",UPIS!N21)</f>
        <v/>
      </c>
      <c r="O23" s="58" t="str">
        <f>IF(ISBLANK(UPIS!O21),"",UPIS!O21)</f>
        <v/>
      </c>
      <c r="P23" s="58" t="str">
        <f>IF(ISBLANK(UPIS!P21),"",UPIS!P21)</f>
        <v/>
      </c>
      <c r="Q23" s="58" t="str">
        <f>IF(ISBLANK(UPIS!Q21),"",UPIS!Q21)</f>
        <v/>
      </c>
      <c r="R23" s="58" t="str">
        <f>IF(ISBLANK(UPIS!R21),"",UPIS!R21)</f>
        <v/>
      </c>
      <c r="S23" s="58" t="str">
        <f>IF(ISBLANK(UPIS!S21),"",UPIS!S21)</f>
        <v/>
      </c>
      <c r="T23" s="58" t="str">
        <f>IF(ISBLANK(UPIS!T21),"",UPIS!T21)</f>
        <v/>
      </c>
      <c r="U23" s="58" t="str">
        <f>IF(ISBLANK(UPIS!U21),"",UPIS!U21)</f>
        <v/>
      </c>
      <c r="V23" s="58" t="str">
        <f>IF(ISBLANK(UPIS!V21),"",UPIS!V21)</f>
        <v/>
      </c>
      <c r="W23" s="58" t="str">
        <f>IF(ISBLANK(UPIS!W21),"",UPIS!W21)</f>
        <v/>
      </c>
      <c r="X23" s="58" t="str">
        <f>IF(ISBLANK(UPIS!X21),"",UPIS!X21)</f>
        <v/>
      </c>
      <c r="Y23" s="58" t="str">
        <f>IF(ISBLANK(UPIS!Y21),"",UPIS!Y21)</f>
        <v/>
      </c>
      <c r="Z23" s="58" t="str">
        <f>IF(ISBLANK(UPIS!Z21),"",UPIS!Z21)</f>
        <v/>
      </c>
      <c r="AA23" s="58" t="str">
        <f>IF(ISBLANK(UPIS!AA21),"",UPIS!AA21)</f>
        <v/>
      </c>
      <c r="AB23" s="58" t="str">
        <f>IF(ISBLANK(UPIS!AB21),"",UPIS!AB21)</f>
        <v/>
      </c>
      <c r="AC23" s="58" t="str">
        <f>IF(ISBLANK(UPIS!AC21),"",UPIS!AC21)</f>
        <v/>
      </c>
      <c r="AD23" s="58" t="str">
        <f>IF(ISBLANK(UPIS!AD21),"",UPIS!AD21)</f>
        <v/>
      </c>
      <c r="AE23" s="58" t="str">
        <f>IF(ISBLANK(UPIS!AE21),"",UPIS!AE21)</f>
        <v/>
      </c>
      <c r="AF23" s="58" t="str">
        <f>IF(ISBLANK(UPIS!AF21),"",UPIS!AF21)</f>
        <v/>
      </c>
      <c r="AG23" s="58" t="str">
        <f>IF(ISBLANK(UPIS!AG21),"",UPIS!AG21)</f>
        <v/>
      </c>
      <c r="AH23" s="58" t="str">
        <f>IF(ISBLANK(UPIS!AH21),"",UPIS!AH21)</f>
        <v/>
      </c>
      <c r="AI23" s="57"/>
      <c r="AJ23" s="58">
        <f t="shared" si="10"/>
        <v>0</v>
      </c>
      <c r="AK23" s="60"/>
      <c r="AL23" s="61"/>
    </row>
    <row r="24" spans="2:38" ht="36.75" customHeight="1">
      <c r="B24" s="7" t="s">
        <v>40</v>
      </c>
      <c r="C24" s="149"/>
      <c r="D24" s="147" t="str">
        <f>IF(ISBLANK(UPIS!D22),"",UPIS!D22)</f>
        <v/>
      </c>
      <c r="E24" s="58" t="str">
        <f>IF(ISBLANK(UPIS!E22),"",UPIS!E22)</f>
        <v/>
      </c>
      <c r="F24" s="58" t="str">
        <f>IF(ISBLANK(UPIS!F22),"",UPIS!F22)</f>
        <v/>
      </c>
      <c r="G24" s="58" t="str">
        <f>IF(ISBLANK(UPIS!G22),"",UPIS!G22)</f>
        <v/>
      </c>
      <c r="H24" s="58" t="str">
        <f>IF(ISBLANK(UPIS!H22),"",UPIS!H22)</f>
        <v/>
      </c>
      <c r="I24" s="58" t="str">
        <f>IF(ISBLANK(UPIS!I22),"",UPIS!I22)</f>
        <v/>
      </c>
      <c r="J24" s="58" t="str">
        <f>IF(ISBLANK(UPIS!J22),"",UPIS!J22)</f>
        <v/>
      </c>
      <c r="K24" s="58" t="str">
        <f>IF(ISBLANK(UPIS!K22),"",UPIS!K22)</f>
        <v/>
      </c>
      <c r="L24" s="58" t="str">
        <f>IF(ISBLANK(UPIS!L22),"",UPIS!L22)</f>
        <v/>
      </c>
      <c r="M24" s="58" t="str">
        <f>IF(ISBLANK(UPIS!M22),"",UPIS!M22)</f>
        <v/>
      </c>
      <c r="N24" s="58" t="str">
        <f>IF(ISBLANK(UPIS!N22),"",UPIS!N22)</f>
        <v/>
      </c>
      <c r="O24" s="58" t="str">
        <f>IF(ISBLANK(UPIS!O22),"",UPIS!O22)</f>
        <v/>
      </c>
      <c r="P24" s="58" t="str">
        <f>IF(ISBLANK(UPIS!P22),"",UPIS!P22)</f>
        <v/>
      </c>
      <c r="Q24" s="58" t="str">
        <f>IF(ISBLANK(UPIS!Q22),"",UPIS!Q22)</f>
        <v/>
      </c>
      <c r="R24" s="58" t="str">
        <f>IF(ISBLANK(UPIS!R22),"",UPIS!R22)</f>
        <v/>
      </c>
      <c r="S24" s="58" t="str">
        <f>IF(ISBLANK(UPIS!S22),"",UPIS!S22)</f>
        <v/>
      </c>
      <c r="T24" s="58" t="str">
        <f>IF(ISBLANK(UPIS!T22),"",UPIS!T22)</f>
        <v/>
      </c>
      <c r="U24" s="58" t="str">
        <f>IF(ISBLANK(UPIS!U22),"",UPIS!U22)</f>
        <v/>
      </c>
      <c r="V24" s="58" t="str">
        <f>IF(ISBLANK(UPIS!V22),"",UPIS!V22)</f>
        <v/>
      </c>
      <c r="W24" s="58" t="str">
        <f>IF(ISBLANK(UPIS!W22),"",UPIS!W22)</f>
        <v/>
      </c>
      <c r="X24" s="58" t="str">
        <f>IF(ISBLANK(UPIS!X22),"",UPIS!X22)</f>
        <v/>
      </c>
      <c r="Y24" s="58" t="str">
        <f>IF(ISBLANK(UPIS!Y22),"",UPIS!Y22)</f>
        <v/>
      </c>
      <c r="Z24" s="58" t="str">
        <f>IF(ISBLANK(UPIS!Z22),"",UPIS!Z22)</f>
        <v/>
      </c>
      <c r="AA24" s="58" t="str">
        <f>IF(ISBLANK(UPIS!AA22),"",UPIS!AA22)</f>
        <v/>
      </c>
      <c r="AB24" s="58" t="str">
        <f>IF(ISBLANK(UPIS!AB22),"",UPIS!AB22)</f>
        <v/>
      </c>
      <c r="AC24" s="58" t="str">
        <f>IF(ISBLANK(UPIS!AC22),"",UPIS!AC22)</f>
        <v/>
      </c>
      <c r="AD24" s="58" t="str">
        <f>IF(ISBLANK(UPIS!AD22),"",UPIS!AD22)</f>
        <v/>
      </c>
      <c r="AE24" s="58" t="str">
        <f>IF(ISBLANK(UPIS!AE22),"",UPIS!AE22)</f>
        <v/>
      </c>
      <c r="AF24" s="58" t="str">
        <f>IF(ISBLANK(UPIS!AF22),"",UPIS!AF22)</f>
        <v/>
      </c>
      <c r="AG24" s="58" t="str">
        <f>IF(ISBLANK(UPIS!AG22),"",UPIS!AG22)</f>
        <v/>
      </c>
      <c r="AH24" s="58" t="str">
        <f>IF(ISBLANK(UPIS!AH22),"",UPIS!AH22)</f>
        <v/>
      </c>
      <c r="AI24" s="57"/>
      <c r="AJ24" s="58">
        <f t="shared" si="10"/>
        <v>0</v>
      </c>
      <c r="AK24" s="60"/>
      <c r="AL24" s="61"/>
    </row>
    <row r="25" spans="2:38" ht="36.75" customHeight="1">
      <c r="B25" s="7" t="s">
        <v>41</v>
      </c>
      <c r="C25" s="149"/>
      <c r="D25" s="147" t="str">
        <f>IF(ISBLANK(UPIS!D23),"",UPIS!D23)</f>
        <v/>
      </c>
      <c r="E25" s="58" t="str">
        <f>IF(ISBLANK(UPIS!E23),"",UPIS!E23)</f>
        <v/>
      </c>
      <c r="F25" s="58" t="str">
        <f>IF(ISBLANK(UPIS!F23),"",UPIS!F23)</f>
        <v/>
      </c>
      <c r="G25" s="58" t="str">
        <f>IF(ISBLANK(UPIS!G23),"",UPIS!G23)</f>
        <v/>
      </c>
      <c r="H25" s="58" t="str">
        <f>IF(ISBLANK(UPIS!H23),"",UPIS!H23)</f>
        <v/>
      </c>
      <c r="I25" s="58" t="str">
        <f>IF(ISBLANK(UPIS!I23),"",UPIS!I23)</f>
        <v/>
      </c>
      <c r="J25" s="58" t="str">
        <f>IF(ISBLANK(UPIS!J23),"",UPIS!J23)</f>
        <v/>
      </c>
      <c r="K25" s="58" t="str">
        <f>IF(ISBLANK(UPIS!K23),"",UPIS!K23)</f>
        <v/>
      </c>
      <c r="L25" s="58" t="str">
        <f>IF(ISBLANK(UPIS!L23),"",UPIS!L23)</f>
        <v/>
      </c>
      <c r="M25" s="58" t="str">
        <f>IF(ISBLANK(UPIS!M23),"",UPIS!M23)</f>
        <v/>
      </c>
      <c r="N25" s="58" t="str">
        <f>IF(ISBLANK(UPIS!N23),"",UPIS!N23)</f>
        <v/>
      </c>
      <c r="O25" s="58" t="str">
        <f>IF(ISBLANK(UPIS!O23),"",UPIS!O23)</f>
        <v/>
      </c>
      <c r="P25" s="58" t="str">
        <f>IF(ISBLANK(UPIS!P23),"",UPIS!P23)</f>
        <v/>
      </c>
      <c r="Q25" s="58" t="str">
        <f>IF(ISBLANK(UPIS!Q23),"",UPIS!Q23)</f>
        <v/>
      </c>
      <c r="R25" s="58" t="str">
        <f>IF(ISBLANK(UPIS!R23),"",UPIS!R23)</f>
        <v/>
      </c>
      <c r="S25" s="58" t="str">
        <f>IF(ISBLANK(UPIS!S23),"",UPIS!S23)</f>
        <v/>
      </c>
      <c r="T25" s="58" t="str">
        <f>IF(ISBLANK(UPIS!T23),"",UPIS!T23)</f>
        <v/>
      </c>
      <c r="U25" s="58" t="str">
        <f>IF(ISBLANK(UPIS!U23),"",UPIS!U23)</f>
        <v/>
      </c>
      <c r="V25" s="58" t="str">
        <f>IF(ISBLANK(UPIS!V23),"",UPIS!V23)</f>
        <v/>
      </c>
      <c r="W25" s="58" t="str">
        <f>IF(ISBLANK(UPIS!W23),"",UPIS!W23)</f>
        <v/>
      </c>
      <c r="X25" s="58" t="str">
        <f>IF(ISBLANK(UPIS!X23),"",UPIS!X23)</f>
        <v/>
      </c>
      <c r="Y25" s="58" t="str">
        <f>IF(ISBLANK(UPIS!Y23),"",UPIS!Y23)</f>
        <v/>
      </c>
      <c r="Z25" s="58" t="str">
        <f>IF(ISBLANK(UPIS!Z23),"",UPIS!Z23)</f>
        <v/>
      </c>
      <c r="AA25" s="58" t="str">
        <f>IF(ISBLANK(UPIS!AA23),"",UPIS!AA23)</f>
        <v/>
      </c>
      <c r="AB25" s="58" t="str">
        <f>IF(ISBLANK(UPIS!AB23),"",UPIS!AB23)</f>
        <v/>
      </c>
      <c r="AC25" s="58" t="str">
        <f>IF(ISBLANK(UPIS!AC23),"",UPIS!AC23)</f>
        <v/>
      </c>
      <c r="AD25" s="58" t="str">
        <f>IF(ISBLANK(UPIS!AD23),"",UPIS!AD23)</f>
        <v/>
      </c>
      <c r="AE25" s="58" t="str">
        <f>IF(ISBLANK(UPIS!AE23),"",UPIS!AE23)</f>
        <v/>
      </c>
      <c r="AF25" s="58" t="str">
        <f>IF(ISBLANK(UPIS!AF23),"",UPIS!AF23)</f>
        <v/>
      </c>
      <c r="AG25" s="58" t="str">
        <f>IF(ISBLANK(UPIS!AG23),"",UPIS!AG23)</f>
        <v/>
      </c>
      <c r="AH25" s="58" t="str">
        <f>IF(ISBLANK(UPIS!AH23),"",UPIS!AH23)</f>
        <v/>
      </c>
      <c r="AI25" s="57"/>
      <c r="AJ25" s="58">
        <f t="shared" si="10"/>
        <v>0</v>
      </c>
      <c r="AK25" s="60"/>
      <c r="AL25" s="61"/>
    </row>
    <row r="26" spans="2:38" ht="36.75" customHeight="1">
      <c r="B26" s="7" t="s">
        <v>53</v>
      </c>
      <c r="C26" s="149"/>
      <c r="D26" s="147" t="str">
        <f>IF(ISBLANK(UPIS!D24),"",UPIS!D24)</f>
        <v/>
      </c>
      <c r="E26" s="58" t="str">
        <f>IF(ISBLANK(UPIS!E24),"",UPIS!E24)</f>
        <v/>
      </c>
      <c r="F26" s="58" t="str">
        <f>IF(ISBLANK(UPIS!F24),"",UPIS!F24)</f>
        <v/>
      </c>
      <c r="G26" s="58" t="str">
        <f>IF(ISBLANK(UPIS!G24),"",UPIS!G24)</f>
        <v/>
      </c>
      <c r="H26" s="58" t="str">
        <f>IF(ISBLANK(UPIS!H24),"",UPIS!H24)</f>
        <v/>
      </c>
      <c r="I26" s="58" t="str">
        <f>IF(ISBLANK(UPIS!I24),"",UPIS!I24)</f>
        <v/>
      </c>
      <c r="J26" s="58" t="str">
        <f>IF(ISBLANK(UPIS!J24),"",UPIS!J24)</f>
        <v/>
      </c>
      <c r="K26" s="58" t="str">
        <f>IF(ISBLANK(UPIS!K24),"",UPIS!K24)</f>
        <v/>
      </c>
      <c r="L26" s="58" t="str">
        <f>IF(ISBLANK(UPIS!L24),"",UPIS!L24)</f>
        <v/>
      </c>
      <c r="M26" s="58" t="str">
        <f>IF(ISBLANK(UPIS!M24),"",UPIS!M24)</f>
        <v/>
      </c>
      <c r="N26" s="58" t="str">
        <f>IF(ISBLANK(UPIS!N24),"",UPIS!N24)</f>
        <v/>
      </c>
      <c r="O26" s="58" t="str">
        <f>IF(ISBLANK(UPIS!O24),"",UPIS!O24)</f>
        <v/>
      </c>
      <c r="P26" s="58" t="str">
        <f>IF(ISBLANK(UPIS!P24),"",UPIS!P24)</f>
        <v/>
      </c>
      <c r="Q26" s="58" t="str">
        <f>IF(ISBLANK(UPIS!Q24),"",UPIS!Q24)</f>
        <v/>
      </c>
      <c r="R26" s="58" t="str">
        <f>IF(ISBLANK(UPIS!R24),"",UPIS!R24)</f>
        <v/>
      </c>
      <c r="S26" s="58" t="str">
        <f>IF(ISBLANK(UPIS!S24),"",UPIS!S24)</f>
        <v/>
      </c>
      <c r="T26" s="58" t="str">
        <f>IF(ISBLANK(UPIS!T24),"",UPIS!T24)</f>
        <v/>
      </c>
      <c r="U26" s="58" t="str">
        <f>IF(ISBLANK(UPIS!U24),"",UPIS!U24)</f>
        <v/>
      </c>
      <c r="V26" s="58" t="str">
        <f>IF(ISBLANK(UPIS!V24),"",UPIS!V24)</f>
        <v/>
      </c>
      <c r="W26" s="58" t="str">
        <f>IF(ISBLANK(UPIS!W24),"",UPIS!W24)</f>
        <v/>
      </c>
      <c r="X26" s="58" t="str">
        <f>IF(ISBLANK(UPIS!X24),"",UPIS!X24)</f>
        <v/>
      </c>
      <c r="Y26" s="58" t="str">
        <f>IF(ISBLANK(UPIS!Y24),"",UPIS!Y24)</f>
        <v/>
      </c>
      <c r="Z26" s="58" t="str">
        <f>IF(ISBLANK(UPIS!Z24),"",UPIS!Z24)</f>
        <v/>
      </c>
      <c r="AA26" s="58" t="str">
        <f>IF(ISBLANK(UPIS!AA24),"",UPIS!AA24)</f>
        <v/>
      </c>
      <c r="AB26" s="58" t="str">
        <f>IF(ISBLANK(UPIS!AB24),"",UPIS!AB24)</f>
        <v/>
      </c>
      <c r="AC26" s="58" t="str">
        <f>IF(ISBLANK(UPIS!AC24),"",UPIS!AC24)</f>
        <v/>
      </c>
      <c r="AD26" s="58" t="str">
        <f>IF(ISBLANK(UPIS!AD24),"",UPIS!AD24)</f>
        <v/>
      </c>
      <c r="AE26" s="58" t="str">
        <f>IF(ISBLANK(UPIS!AE24),"",UPIS!AE24)</f>
        <v/>
      </c>
      <c r="AF26" s="58" t="str">
        <f>IF(ISBLANK(UPIS!AF24),"",UPIS!AF24)</f>
        <v/>
      </c>
      <c r="AG26" s="58" t="str">
        <f>IF(ISBLANK(UPIS!AG24),"",UPIS!AG24)</f>
        <v/>
      </c>
      <c r="AH26" s="58" t="str">
        <f>IF(ISBLANK(UPIS!AH24),"",UPIS!AH24)</f>
        <v/>
      </c>
      <c r="AI26" s="57"/>
      <c r="AJ26" s="58">
        <f t="shared" si="10"/>
        <v>0</v>
      </c>
      <c r="AK26" s="60"/>
      <c r="AL26" s="61"/>
    </row>
    <row r="27" spans="2:38" ht="36.75" customHeight="1">
      <c r="B27" s="7" t="s">
        <v>42</v>
      </c>
      <c r="C27" s="149"/>
      <c r="D27" s="147" t="str">
        <f>IF(ISBLANK(UPIS!D25),"",UPIS!D25)</f>
        <v/>
      </c>
      <c r="E27" s="58" t="str">
        <f>IF(ISBLANK(UPIS!E25),"",UPIS!E25)</f>
        <v/>
      </c>
      <c r="F27" s="58" t="str">
        <f>IF(ISBLANK(UPIS!F25),"",UPIS!F25)</f>
        <v/>
      </c>
      <c r="G27" s="58" t="str">
        <f>IF(ISBLANK(UPIS!G25),"",UPIS!G25)</f>
        <v/>
      </c>
      <c r="H27" s="58" t="str">
        <f>IF(ISBLANK(UPIS!H25),"",UPIS!H25)</f>
        <v/>
      </c>
      <c r="I27" s="58" t="str">
        <f>IF(ISBLANK(UPIS!I25),"",UPIS!I25)</f>
        <v/>
      </c>
      <c r="J27" s="58" t="str">
        <f>IF(ISBLANK(UPIS!J25),"",UPIS!J25)</f>
        <v/>
      </c>
      <c r="K27" s="58" t="str">
        <f>IF(ISBLANK(UPIS!K25),"",UPIS!K25)</f>
        <v/>
      </c>
      <c r="L27" s="58" t="str">
        <f>IF(ISBLANK(UPIS!L25),"",UPIS!L25)</f>
        <v/>
      </c>
      <c r="M27" s="58" t="str">
        <f>IF(ISBLANK(UPIS!M25),"",UPIS!M25)</f>
        <v/>
      </c>
      <c r="N27" s="58" t="str">
        <f>IF(ISBLANK(UPIS!N25),"",UPIS!N25)</f>
        <v/>
      </c>
      <c r="O27" s="58" t="str">
        <f>IF(ISBLANK(UPIS!O25),"",UPIS!O25)</f>
        <v/>
      </c>
      <c r="P27" s="58" t="str">
        <f>IF(ISBLANK(UPIS!P25),"",UPIS!P25)</f>
        <v/>
      </c>
      <c r="Q27" s="58" t="str">
        <f>IF(ISBLANK(UPIS!Q25),"",UPIS!Q25)</f>
        <v/>
      </c>
      <c r="R27" s="58" t="str">
        <f>IF(ISBLANK(UPIS!R25),"",UPIS!R25)</f>
        <v/>
      </c>
      <c r="S27" s="58" t="str">
        <f>IF(ISBLANK(UPIS!S25),"",UPIS!S25)</f>
        <v/>
      </c>
      <c r="T27" s="58" t="str">
        <f>IF(ISBLANK(UPIS!T25),"",UPIS!T25)</f>
        <v/>
      </c>
      <c r="U27" s="58" t="str">
        <f>IF(ISBLANK(UPIS!U25),"",UPIS!U25)</f>
        <v/>
      </c>
      <c r="V27" s="58" t="str">
        <f>IF(ISBLANK(UPIS!V25),"",UPIS!V25)</f>
        <v/>
      </c>
      <c r="W27" s="58" t="str">
        <f>IF(ISBLANK(UPIS!W25),"",UPIS!W25)</f>
        <v/>
      </c>
      <c r="X27" s="58" t="str">
        <f>IF(ISBLANK(UPIS!X25),"",UPIS!X25)</f>
        <v/>
      </c>
      <c r="Y27" s="58" t="str">
        <f>IF(ISBLANK(UPIS!Y25),"",UPIS!Y25)</f>
        <v/>
      </c>
      <c r="Z27" s="58" t="str">
        <f>IF(ISBLANK(UPIS!Z25),"",UPIS!Z25)</f>
        <v/>
      </c>
      <c r="AA27" s="58" t="str">
        <f>IF(ISBLANK(UPIS!AA25),"",UPIS!AA25)</f>
        <v/>
      </c>
      <c r="AB27" s="58" t="str">
        <f>IF(ISBLANK(UPIS!AB25),"",UPIS!AB25)</f>
        <v/>
      </c>
      <c r="AC27" s="58" t="str">
        <f>IF(ISBLANK(UPIS!AC25),"",UPIS!AC25)</f>
        <v/>
      </c>
      <c r="AD27" s="58" t="str">
        <f>IF(ISBLANK(UPIS!AD25),"",UPIS!AD25)</f>
        <v/>
      </c>
      <c r="AE27" s="58" t="str">
        <f>IF(ISBLANK(UPIS!AE25),"",UPIS!AE25)</f>
        <v/>
      </c>
      <c r="AF27" s="58" t="str">
        <f>IF(ISBLANK(UPIS!AF25),"",UPIS!AF25)</f>
        <v/>
      </c>
      <c r="AG27" s="58" t="str">
        <f>IF(ISBLANK(UPIS!AG25),"",UPIS!AG25)</f>
        <v/>
      </c>
      <c r="AH27" s="58" t="str">
        <f>IF(ISBLANK(UPIS!AH25),"",UPIS!AH25)</f>
        <v/>
      </c>
      <c r="AI27" s="57"/>
      <c r="AJ27" s="58">
        <f t="shared" si="10"/>
        <v>0</v>
      </c>
      <c r="AK27" s="60"/>
      <c r="AL27" s="61"/>
    </row>
    <row r="28" spans="2:38" ht="36.75" customHeight="1">
      <c r="B28" s="15" t="s">
        <v>54</v>
      </c>
      <c r="C28" s="149"/>
      <c r="D28" s="147" t="str">
        <f>IF(ISBLANK(UPIS!D26),"",UPIS!D26)</f>
        <v/>
      </c>
      <c r="E28" s="58" t="str">
        <f>IF(ISBLANK(UPIS!E26),"",UPIS!E26)</f>
        <v/>
      </c>
      <c r="F28" s="58" t="str">
        <f>IF(ISBLANK(UPIS!F26),"",UPIS!F26)</f>
        <v/>
      </c>
      <c r="G28" s="58" t="str">
        <f>IF(ISBLANK(UPIS!G26),"",UPIS!G26)</f>
        <v/>
      </c>
      <c r="H28" s="58" t="str">
        <f>IF(ISBLANK(UPIS!H26),"",UPIS!H26)</f>
        <v/>
      </c>
      <c r="I28" s="58" t="str">
        <f>IF(ISBLANK(UPIS!I26),"",UPIS!I26)</f>
        <v/>
      </c>
      <c r="J28" s="58" t="str">
        <f>IF(ISBLANK(UPIS!J26),"",UPIS!J26)</f>
        <v/>
      </c>
      <c r="K28" s="58" t="str">
        <f>IF(ISBLANK(UPIS!K26),"",UPIS!K26)</f>
        <v/>
      </c>
      <c r="L28" s="58" t="str">
        <f>IF(ISBLANK(UPIS!L26),"",UPIS!L26)</f>
        <v/>
      </c>
      <c r="M28" s="58" t="str">
        <f>IF(ISBLANK(UPIS!M26),"",UPIS!M26)</f>
        <v/>
      </c>
      <c r="N28" s="58" t="str">
        <f>IF(ISBLANK(UPIS!N26),"",UPIS!N26)</f>
        <v/>
      </c>
      <c r="O28" s="58" t="str">
        <f>IF(ISBLANK(UPIS!O26),"",UPIS!O26)</f>
        <v/>
      </c>
      <c r="P28" s="58" t="str">
        <f>IF(ISBLANK(UPIS!P26),"",UPIS!P26)</f>
        <v/>
      </c>
      <c r="Q28" s="58" t="str">
        <f>IF(ISBLANK(UPIS!Q26),"",UPIS!Q26)</f>
        <v/>
      </c>
      <c r="R28" s="58" t="str">
        <f>IF(ISBLANK(UPIS!R26),"",UPIS!R26)</f>
        <v/>
      </c>
      <c r="S28" s="58" t="str">
        <f>IF(ISBLANK(UPIS!S26),"",UPIS!S26)</f>
        <v/>
      </c>
      <c r="T28" s="58" t="str">
        <f>IF(ISBLANK(UPIS!T26),"",UPIS!T26)</f>
        <v/>
      </c>
      <c r="U28" s="58" t="str">
        <f>IF(ISBLANK(UPIS!U26),"",UPIS!U26)</f>
        <v/>
      </c>
      <c r="V28" s="58" t="str">
        <f>IF(ISBLANK(UPIS!V26),"",UPIS!V26)</f>
        <v/>
      </c>
      <c r="W28" s="58" t="str">
        <f>IF(ISBLANK(UPIS!W26),"",UPIS!W26)</f>
        <v/>
      </c>
      <c r="X28" s="58" t="str">
        <f>IF(ISBLANK(UPIS!X26),"",UPIS!X26)</f>
        <v/>
      </c>
      <c r="Y28" s="58" t="str">
        <f>IF(ISBLANK(UPIS!Y26),"",UPIS!Y26)</f>
        <v/>
      </c>
      <c r="Z28" s="58" t="str">
        <f>IF(ISBLANK(UPIS!Z26),"",UPIS!Z26)</f>
        <v/>
      </c>
      <c r="AA28" s="58" t="str">
        <f>IF(ISBLANK(UPIS!AA26),"",UPIS!AA26)</f>
        <v/>
      </c>
      <c r="AB28" s="58" t="str">
        <f>IF(ISBLANK(UPIS!AB26),"",UPIS!AB26)</f>
        <v/>
      </c>
      <c r="AC28" s="58" t="str">
        <f>IF(ISBLANK(UPIS!AC26),"",UPIS!AC26)</f>
        <v/>
      </c>
      <c r="AD28" s="58" t="str">
        <f>IF(ISBLANK(UPIS!AD26),"",UPIS!AD26)</f>
        <v/>
      </c>
      <c r="AE28" s="58" t="str">
        <f>IF(ISBLANK(UPIS!AE26),"",UPIS!AE26)</f>
        <v/>
      </c>
      <c r="AF28" s="58" t="str">
        <f>IF(ISBLANK(UPIS!AF26),"",UPIS!AF26)</f>
        <v/>
      </c>
      <c r="AG28" s="58" t="str">
        <f>IF(ISBLANK(UPIS!AG26),"",UPIS!AG26)</f>
        <v/>
      </c>
      <c r="AH28" s="58" t="str">
        <f>IF(ISBLANK(UPIS!AH26),"",UPIS!AH26)</f>
        <v/>
      </c>
      <c r="AI28" s="57"/>
      <c r="AJ28" s="58">
        <f t="shared" si="10"/>
        <v>0</v>
      </c>
      <c r="AK28" s="60"/>
      <c r="AL28" s="61"/>
    </row>
    <row r="29" spans="2:38" ht="36.75" customHeight="1">
      <c r="B29" s="7" t="s">
        <v>43</v>
      </c>
      <c r="C29" s="149"/>
      <c r="D29" s="147" t="str">
        <f>IF(ISBLANK(UPIS!D27),"",UPIS!D27)</f>
        <v/>
      </c>
      <c r="E29" s="58" t="str">
        <f>IF(ISBLANK(UPIS!E27),"",UPIS!E27)</f>
        <v/>
      </c>
      <c r="F29" s="58" t="str">
        <f>IF(ISBLANK(UPIS!F27),"",UPIS!F27)</f>
        <v/>
      </c>
      <c r="G29" s="58" t="str">
        <f>IF(ISBLANK(UPIS!G27),"",UPIS!G27)</f>
        <v/>
      </c>
      <c r="H29" s="58" t="str">
        <f>IF(ISBLANK(UPIS!H27),"",UPIS!H27)</f>
        <v/>
      </c>
      <c r="I29" s="58" t="str">
        <f>IF(ISBLANK(UPIS!I27),"",UPIS!I27)</f>
        <v/>
      </c>
      <c r="J29" s="58" t="str">
        <f>IF(ISBLANK(UPIS!J27),"",UPIS!J27)</f>
        <v/>
      </c>
      <c r="K29" s="58" t="str">
        <f>IF(ISBLANK(UPIS!K27),"",UPIS!K27)</f>
        <v/>
      </c>
      <c r="L29" s="58" t="str">
        <f>IF(ISBLANK(UPIS!L27),"",UPIS!L27)</f>
        <v/>
      </c>
      <c r="M29" s="58" t="str">
        <f>IF(ISBLANK(UPIS!M27),"",UPIS!M27)</f>
        <v/>
      </c>
      <c r="N29" s="58" t="str">
        <f>IF(ISBLANK(UPIS!N27),"",UPIS!N27)</f>
        <v/>
      </c>
      <c r="O29" s="58" t="str">
        <f>IF(ISBLANK(UPIS!O27),"",UPIS!O27)</f>
        <v/>
      </c>
      <c r="P29" s="58" t="str">
        <f>IF(ISBLANK(UPIS!P27),"",UPIS!P27)</f>
        <v/>
      </c>
      <c r="Q29" s="58" t="str">
        <f>IF(ISBLANK(UPIS!Q27),"",UPIS!Q27)</f>
        <v/>
      </c>
      <c r="R29" s="58" t="str">
        <f>IF(ISBLANK(UPIS!R27),"",UPIS!R27)</f>
        <v/>
      </c>
      <c r="S29" s="58" t="str">
        <f>IF(ISBLANK(UPIS!S27),"",UPIS!S27)</f>
        <v/>
      </c>
      <c r="T29" s="58" t="str">
        <f>IF(ISBLANK(UPIS!T27),"",UPIS!T27)</f>
        <v/>
      </c>
      <c r="U29" s="58" t="str">
        <f>IF(ISBLANK(UPIS!U27),"",UPIS!U27)</f>
        <v/>
      </c>
      <c r="V29" s="58" t="str">
        <f>IF(ISBLANK(UPIS!V27),"",UPIS!V27)</f>
        <v/>
      </c>
      <c r="W29" s="58" t="str">
        <f>IF(ISBLANK(UPIS!W27),"",UPIS!W27)</f>
        <v/>
      </c>
      <c r="X29" s="58" t="str">
        <f>IF(ISBLANK(UPIS!X27),"",UPIS!X27)</f>
        <v/>
      </c>
      <c r="Y29" s="58" t="str">
        <f>IF(ISBLANK(UPIS!Y27),"",UPIS!Y27)</f>
        <v/>
      </c>
      <c r="Z29" s="58" t="str">
        <f>IF(ISBLANK(UPIS!Z27),"",UPIS!Z27)</f>
        <v/>
      </c>
      <c r="AA29" s="58" t="str">
        <f>IF(ISBLANK(UPIS!AA27),"",UPIS!AA27)</f>
        <v/>
      </c>
      <c r="AB29" s="58" t="str">
        <f>IF(ISBLANK(UPIS!AB27),"",UPIS!AB27)</f>
        <v/>
      </c>
      <c r="AC29" s="58" t="str">
        <f>IF(ISBLANK(UPIS!AC27),"",UPIS!AC27)</f>
        <v/>
      </c>
      <c r="AD29" s="58" t="str">
        <f>IF(ISBLANK(UPIS!AD27),"",UPIS!AD27)</f>
        <v/>
      </c>
      <c r="AE29" s="58" t="str">
        <f>IF(ISBLANK(UPIS!AE27),"",UPIS!AE27)</f>
        <v/>
      </c>
      <c r="AF29" s="58" t="str">
        <f>IF(ISBLANK(UPIS!AF27),"",UPIS!AF27)</f>
        <v/>
      </c>
      <c r="AG29" s="58" t="str">
        <f>IF(ISBLANK(UPIS!AG27),"",UPIS!AG27)</f>
        <v/>
      </c>
      <c r="AH29" s="58" t="str">
        <f>IF(ISBLANK(UPIS!AH27),"",UPIS!AH27)</f>
        <v/>
      </c>
      <c r="AI29" s="57"/>
      <c r="AJ29" s="58">
        <f t="shared" si="10"/>
        <v>0</v>
      </c>
      <c r="AK29" s="60"/>
      <c r="AL29" s="61"/>
    </row>
    <row r="30" spans="2:38" ht="36.75" customHeight="1">
      <c r="B30" s="7" t="s">
        <v>44</v>
      </c>
      <c r="C30" s="149"/>
      <c r="D30" s="147" t="str">
        <f>IF(ISBLANK(UPIS!D28),"",UPIS!D28)</f>
        <v/>
      </c>
      <c r="E30" s="58" t="str">
        <f>IF(ISBLANK(UPIS!E28),"",UPIS!E28)</f>
        <v/>
      </c>
      <c r="F30" s="58" t="str">
        <f>IF(ISBLANK(UPIS!F28),"",UPIS!F28)</f>
        <v/>
      </c>
      <c r="G30" s="58" t="str">
        <f>IF(ISBLANK(UPIS!G28),"",UPIS!G28)</f>
        <v/>
      </c>
      <c r="H30" s="58" t="str">
        <f>IF(ISBLANK(UPIS!H28),"",UPIS!H28)</f>
        <v/>
      </c>
      <c r="I30" s="58" t="str">
        <f>IF(ISBLANK(UPIS!I28),"",UPIS!I28)</f>
        <v/>
      </c>
      <c r="J30" s="58" t="str">
        <f>IF(ISBLANK(UPIS!J28),"",UPIS!J28)</f>
        <v/>
      </c>
      <c r="K30" s="58" t="str">
        <f>IF(ISBLANK(UPIS!K28),"",UPIS!K28)</f>
        <v/>
      </c>
      <c r="L30" s="58" t="str">
        <f>IF(ISBLANK(UPIS!L28),"",UPIS!L28)</f>
        <v/>
      </c>
      <c r="M30" s="58" t="str">
        <f>IF(ISBLANK(UPIS!M28),"",UPIS!M28)</f>
        <v/>
      </c>
      <c r="N30" s="58" t="str">
        <f>IF(ISBLANK(UPIS!N28),"",UPIS!N28)</f>
        <v/>
      </c>
      <c r="O30" s="58" t="str">
        <f>IF(ISBLANK(UPIS!O28),"",UPIS!O28)</f>
        <v/>
      </c>
      <c r="P30" s="58" t="str">
        <f>IF(ISBLANK(UPIS!P28),"",UPIS!P28)</f>
        <v/>
      </c>
      <c r="Q30" s="58" t="str">
        <f>IF(ISBLANK(UPIS!Q28),"",UPIS!Q28)</f>
        <v/>
      </c>
      <c r="R30" s="58" t="str">
        <f>IF(ISBLANK(UPIS!R28),"",UPIS!R28)</f>
        <v/>
      </c>
      <c r="S30" s="58" t="str">
        <f>IF(ISBLANK(UPIS!S28),"",UPIS!S28)</f>
        <v/>
      </c>
      <c r="T30" s="58" t="str">
        <f>IF(ISBLANK(UPIS!T28),"",UPIS!T28)</f>
        <v/>
      </c>
      <c r="U30" s="58" t="str">
        <f>IF(ISBLANK(UPIS!U28),"",UPIS!U28)</f>
        <v/>
      </c>
      <c r="V30" s="58" t="str">
        <f>IF(ISBLANK(UPIS!V28),"",UPIS!V28)</f>
        <v/>
      </c>
      <c r="W30" s="58" t="str">
        <f>IF(ISBLANK(UPIS!W28),"",UPIS!W28)</f>
        <v/>
      </c>
      <c r="X30" s="58" t="str">
        <f>IF(ISBLANK(UPIS!X28),"",UPIS!X28)</f>
        <v/>
      </c>
      <c r="Y30" s="58" t="str">
        <f>IF(ISBLANK(UPIS!Y28),"",UPIS!Y28)</f>
        <v/>
      </c>
      <c r="Z30" s="58" t="str">
        <f>IF(ISBLANK(UPIS!Z28),"",UPIS!Z28)</f>
        <v/>
      </c>
      <c r="AA30" s="58" t="str">
        <f>IF(ISBLANK(UPIS!AA28),"",UPIS!AA28)</f>
        <v/>
      </c>
      <c r="AB30" s="58" t="str">
        <f>IF(ISBLANK(UPIS!AB28),"",UPIS!AB28)</f>
        <v/>
      </c>
      <c r="AC30" s="58" t="str">
        <f>IF(ISBLANK(UPIS!AC28),"",UPIS!AC28)</f>
        <v/>
      </c>
      <c r="AD30" s="58" t="str">
        <f>IF(ISBLANK(UPIS!AD28),"",UPIS!AD28)</f>
        <v/>
      </c>
      <c r="AE30" s="58" t="str">
        <f>IF(ISBLANK(UPIS!AE28),"",UPIS!AE28)</f>
        <v/>
      </c>
      <c r="AF30" s="58" t="str">
        <f>IF(ISBLANK(UPIS!AF28),"",UPIS!AF28)</f>
        <v/>
      </c>
      <c r="AG30" s="58" t="str">
        <f>IF(ISBLANK(UPIS!AG28),"",UPIS!AG28)</f>
        <v/>
      </c>
      <c r="AH30" s="58" t="str">
        <f>IF(ISBLANK(UPIS!AH28),"",UPIS!AH28)</f>
        <v/>
      </c>
      <c r="AI30" s="57"/>
      <c r="AJ30" s="58">
        <f t="shared" si="10"/>
        <v>0</v>
      </c>
      <c r="AK30" s="60"/>
      <c r="AL30" s="61"/>
    </row>
    <row r="31" spans="2:38" ht="36.75" customHeight="1">
      <c r="B31" s="7" t="s">
        <v>45</v>
      </c>
      <c r="C31" s="149"/>
      <c r="D31" s="147" t="str">
        <f>IF(ISBLANK(UPIS!D29),"",UPIS!D29)</f>
        <v/>
      </c>
      <c r="E31" s="58" t="str">
        <f>IF(ISBLANK(UPIS!E29),"",UPIS!E29)</f>
        <v/>
      </c>
      <c r="F31" s="58" t="str">
        <f>IF(ISBLANK(UPIS!F29),"",UPIS!F29)</f>
        <v/>
      </c>
      <c r="G31" s="58" t="str">
        <f>IF(ISBLANK(UPIS!G29),"",UPIS!G29)</f>
        <v/>
      </c>
      <c r="H31" s="58" t="str">
        <f>IF(ISBLANK(UPIS!H29),"",UPIS!H29)</f>
        <v/>
      </c>
      <c r="I31" s="58" t="str">
        <f>IF(ISBLANK(UPIS!I29),"",UPIS!I29)</f>
        <v/>
      </c>
      <c r="J31" s="58" t="str">
        <f>IF(ISBLANK(UPIS!J29),"",UPIS!J29)</f>
        <v/>
      </c>
      <c r="K31" s="58" t="str">
        <f>IF(ISBLANK(UPIS!K29),"",UPIS!K29)</f>
        <v/>
      </c>
      <c r="L31" s="58" t="str">
        <f>IF(ISBLANK(UPIS!L29),"",UPIS!L29)</f>
        <v/>
      </c>
      <c r="M31" s="58" t="str">
        <f>IF(ISBLANK(UPIS!M29),"",UPIS!M29)</f>
        <v/>
      </c>
      <c r="N31" s="58" t="str">
        <f>IF(ISBLANK(UPIS!N29),"",UPIS!N29)</f>
        <v/>
      </c>
      <c r="O31" s="58" t="str">
        <f>IF(ISBLANK(UPIS!O29),"",UPIS!O29)</f>
        <v/>
      </c>
      <c r="P31" s="58" t="str">
        <f>IF(ISBLANK(UPIS!P29),"",UPIS!P29)</f>
        <v/>
      </c>
      <c r="Q31" s="58" t="str">
        <f>IF(ISBLANK(UPIS!Q29),"",UPIS!Q29)</f>
        <v/>
      </c>
      <c r="R31" s="58" t="str">
        <f>IF(ISBLANK(UPIS!R29),"",UPIS!R29)</f>
        <v/>
      </c>
      <c r="S31" s="58" t="str">
        <f>IF(ISBLANK(UPIS!S29),"",UPIS!S29)</f>
        <v/>
      </c>
      <c r="T31" s="58" t="str">
        <f>IF(ISBLANK(UPIS!T29),"",UPIS!T29)</f>
        <v/>
      </c>
      <c r="U31" s="58" t="str">
        <f>IF(ISBLANK(UPIS!U29),"",UPIS!U29)</f>
        <v/>
      </c>
      <c r="V31" s="58" t="str">
        <f>IF(ISBLANK(UPIS!V29),"",UPIS!V29)</f>
        <v/>
      </c>
      <c r="W31" s="58" t="str">
        <f>IF(ISBLANK(UPIS!W29),"",UPIS!W29)</f>
        <v/>
      </c>
      <c r="X31" s="58" t="str">
        <f>IF(ISBLANK(UPIS!X29),"",UPIS!X29)</f>
        <v/>
      </c>
      <c r="Y31" s="58" t="str">
        <f>IF(ISBLANK(UPIS!Y29),"",UPIS!Y29)</f>
        <v/>
      </c>
      <c r="Z31" s="58" t="str">
        <f>IF(ISBLANK(UPIS!Z29),"",UPIS!Z29)</f>
        <v/>
      </c>
      <c r="AA31" s="58" t="str">
        <f>IF(ISBLANK(UPIS!AA29),"",UPIS!AA29)</f>
        <v/>
      </c>
      <c r="AB31" s="58" t="str">
        <f>IF(ISBLANK(UPIS!AB29),"",UPIS!AB29)</f>
        <v/>
      </c>
      <c r="AC31" s="58" t="str">
        <f>IF(ISBLANK(UPIS!AC29),"",UPIS!AC29)</f>
        <v/>
      </c>
      <c r="AD31" s="58" t="str">
        <f>IF(ISBLANK(UPIS!AD29),"",UPIS!AD29)</f>
        <v/>
      </c>
      <c r="AE31" s="58" t="str">
        <f>IF(ISBLANK(UPIS!AE29),"",UPIS!AE29)</f>
        <v/>
      </c>
      <c r="AF31" s="58" t="str">
        <f>IF(ISBLANK(UPIS!AF29),"",UPIS!AF29)</f>
        <v/>
      </c>
      <c r="AG31" s="58" t="str">
        <f>IF(ISBLANK(UPIS!AG29),"",UPIS!AG29)</f>
        <v/>
      </c>
      <c r="AH31" s="58" t="str">
        <f>IF(ISBLANK(UPIS!AH29),"",UPIS!AH29)</f>
        <v/>
      </c>
      <c r="AI31" s="57"/>
      <c r="AJ31" s="58">
        <f t="shared" si="10"/>
        <v>0</v>
      </c>
      <c r="AK31" s="60"/>
      <c r="AL31" s="61"/>
    </row>
    <row r="32" spans="2:38" ht="36.75" customHeight="1" thickBot="1">
      <c r="B32" s="8" t="s">
        <v>46</v>
      </c>
      <c r="C32" s="150"/>
      <c r="D32" s="148" t="str">
        <f>IF(ISBLANK(UPIS!D30),"",UPIS!D30)</f>
        <v/>
      </c>
      <c r="E32" s="66" t="str">
        <f>IF(ISBLANK(UPIS!E30),"",UPIS!E30)</f>
        <v/>
      </c>
      <c r="F32" s="66" t="str">
        <f>IF(ISBLANK(UPIS!F30),"",UPIS!F30)</f>
        <v/>
      </c>
      <c r="G32" s="66" t="str">
        <f>IF(ISBLANK(UPIS!G30),"",UPIS!G30)</f>
        <v/>
      </c>
      <c r="H32" s="66" t="str">
        <f>IF(ISBLANK(UPIS!H30),"",UPIS!H30)</f>
        <v/>
      </c>
      <c r="I32" s="66" t="str">
        <f>IF(ISBLANK(UPIS!I30),"",UPIS!I30)</f>
        <v/>
      </c>
      <c r="J32" s="66" t="str">
        <f>IF(ISBLANK(UPIS!J30),"",UPIS!J30)</f>
        <v/>
      </c>
      <c r="K32" s="66" t="str">
        <f>IF(ISBLANK(UPIS!K30),"",UPIS!K30)</f>
        <v/>
      </c>
      <c r="L32" s="66" t="str">
        <f>IF(ISBLANK(UPIS!L30),"",UPIS!L30)</f>
        <v/>
      </c>
      <c r="M32" s="66" t="str">
        <f>IF(ISBLANK(UPIS!M30),"",UPIS!M30)</f>
        <v/>
      </c>
      <c r="N32" s="66" t="str">
        <f>IF(ISBLANK(UPIS!N30),"",UPIS!N30)</f>
        <v/>
      </c>
      <c r="O32" s="66" t="str">
        <f>IF(ISBLANK(UPIS!O30),"",UPIS!O30)</f>
        <v/>
      </c>
      <c r="P32" s="66" t="str">
        <f>IF(ISBLANK(UPIS!P30),"",UPIS!P30)</f>
        <v/>
      </c>
      <c r="Q32" s="66" t="str">
        <f>IF(ISBLANK(UPIS!Q30),"",UPIS!Q30)</f>
        <v/>
      </c>
      <c r="R32" s="66" t="str">
        <f>IF(ISBLANK(UPIS!R30),"",UPIS!R30)</f>
        <v/>
      </c>
      <c r="S32" s="66" t="str">
        <f>IF(ISBLANK(UPIS!S30),"",UPIS!S30)</f>
        <v/>
      </c>
      <c r="T32" s="66" t="str">
        <f>IF(ISBLANK(UPIS!T30),"",UPIS!T30)</f>
        <v/>
      </c>
      <c r="U32" s="66" t="str">
        <f>IF(ISBLANK(UPIS!U30),"",UPIS!U30)</f>
        <v/>
      </c>
      <c r="V32" s="66" t="str">
        <f>IF(ISBLANK(UPIS!V30),"",UPIS!V30)</f>
        <v/>
      </c>
      <c r="W32" s="66" t="str">
        <f>IF(ISBLANK(UPIS!W30),"",UPIS!W30)</f>
        <v/>
      </c>
      <c r="X32" s="66" t="str">
        <f>IF(ISBLANK(UPIS!X30),"",UPIS!X30)</f>
        <v/>
      </c>
      <c r="Y32" s="66" t="str">
        <f>IF(ISBLANK(UPIS!Y30),"",UPIS!Y30)</f>
        <v/>
      </c>
      <c r="Z32" s="66" t="str">
        <f>IF(ISBLANK(UPIS!Z30),"",UPIS!Z30)</f>
        <v/>
      </c>
      <c r="AA32" s="66" t="str">
        <f>IF(ISBLANK(UPIS!AA30),"",UPIS!AA30)</f>
        <v/>
      </c>
      <c r="AB32" s="66" t="str">
        <f>IF(ISBLANK(UPIS!AB30),"",UPIS!AB30)</f>
        <v/>
      </c>
      <c r="AC32" s="66" t="str">
        <f>IF(ISBLANK(UPIS!AC30),"",UPIS!AC30)</f>
        <v/>
      </c>
      <c r="AD32" s="66" t="str">
        <f>IF(ISBLANK(UPIS!AD30),"",UPIS!AD30)</f>
        <v/>
      </c>
      <c r="AE32" s="66" t="str">
        <f>IF(ISBLANK(UPIS!AE30),"",UPIS!AE30)</f>
        <v/>
      </c>
      <c r="AF32" s="66" t="str">
        <f>IF(ISBLANK(UPIS!AF30),"",UPIS!AF30)</f>
        <v/>
      </c>
      <c r="AG32" s="66" t="str">
        <f>IF(ISBLANK(UPIS!AG30),"",UPIS!AG30)</f>
        <v/>
      </c>
      <c r="AH32" s="119" t="str">
        <f>IF(ISBLANK(UPIS!AH30),"",UPIS!AH30)</f>
        <v/>
      </c>
      <c r="AI32" s="62"/>
      <c r="AJ32" s="66">
        <f t="shared" si="10"/>
        <v>0</v>
      </c>
      <c r="AK32" s="63"/>
      <c r="AL32" s="64"/>
    </row>
    <row r="33" spans="2:38" ht="6.75" customHeight="1" thickTop="1"/>
    <row r="34" spans="2:38" ht="19.5" customHeight="1">
      <c r="B34" s="2" t="s">
        <v>91</v>
      </c>
      <c r="C34" s="2" t="str">
        <f>UPIS!AM6</f>
        <v>31.03.2020.</v>
      </c>
      <c r="F34" s="2" t="s">
        <v>60</v>
      </c>
      <c r="T34" s="2" t="s">
        <v>51</v>
      </c>
      <c r="X34" s="2" t="s">
        <v>89</v>
      </c>
    </row>
    <row r="35" spans="2:38" ht="19.5" customHeight="1"/>
    <row r="37" spans="2:38">
      <c r="B37" s="27"/>
    </row>
    <row r="43" spans="2:38"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</row>
    <row r="44" spans="2:38"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</row>
    <row r="46" spans="2:38">
      <c r="AF46" s="2" t="s">
        <v>61</v>
      </c>
    </row>
    <row r="47" spans="2:38">
      <c r="D47" s="28"/>
    </row>
    <row r="49" spans="2:41" hidden="1"/>
    <row r="50" spans="2:41" hidden="1">
      <c r="C50" s="2" t="s">
        <v>73</v>
      </c>
      <c r="D50" s="28">
        <f>C3/5</f>
        <v>0</v>
      </c>
    </row>
    <row r="51" spans="2:41" hidden="1">
      <c r="D51" s="2">
        <f ca="1">TODAY()</f>
        <v>43917</v>
      </c>
    </row>
    <row r="52" spans="2:41" hidden="1"/>
    <row r="53" spans="2:41" hidden="1">
      <c r="B53" s="2">
        <f ca="1">TEXT(TODAY(),"MM")+B54</f>
        <v>3</v>
      </c>
      <c r="C53" s="2" t="s">
        <v>62</v>
      </c>
      <c r="D53" s="2">
        <f ca="1">TEXT(TODAY(),"YYYY")+B54</f>
        <v>2020</v>
      </c>
    </row>
    <row r="54" spans="2:41" hidden="1">
      <c r="C54" s="2" t="s">
        <v>63</v>
      </c>
      <c r="D54" s="2">
        <f>UPIS!AP2</f>
        <v>3</v>
      </c>
    </row>
    <row r="55" spans="2:41" ht="15" hidden="1">
      <c r="C55" s="2" t="s">
        <v>64</v>
      </c>
      <c r="D55" s="2">
        <f ca="1">DATEVALUE(CONCATENATE(D53,"/",D54,"/",LEFT(D8,LEN(D8)-1)))</f>
        <v>43891</v>
      </c>
      <c r="E55" s="2">
        <f t="shared" ref="E55:AH55" ca="1" si="11">D55+1</f>
        <v>43892</v>
      </c>
      <c r="F55" s="2">
        <f t="shared" ca="1" si="11"/>
        <v>43893</v>
      </c>
      <c r="G55" s="2">
        <f t="shared" ca="1" si="11"/>
        <v>43894</v>
      </c>
      <c r="H55" s="2">
        <f t="shared" ca="1" si="11"/>
        <v>43895</v>
      </c>
      <c r="I55" s="2">
        <f t="shared" ca="1" si="11"/>
        <v>43896</v>
      </c>
      <c r="J55" s="2">
        <f t="shared" ca="1" si="11"/>
        <v>43897</v>
      </c>
      <c r="K55" s="2">
        <f t="shared" ca="1" si="11"/>
        <v>43898</v>
      </c>
      <c r="L55" s="2">
        <f t="shared" ca="1" si="11"/>
        <v>43899</v>
      </c>
      <c r="M55" s="2">
        <f t="shared" ca="1" si="11"/>
        <v>43900</v>
      </c>
      <c r="N55" s="2">
        <f t="shared" ca="1" si="11"/>
        <v>43901</v>
      </c>
      <c r="O55" s="2">
        <f t="shared" ca="1" si="11"/>
        <v>43902</v>
      </c>
      <c r="P55" s="2">
        <f t="shared" ca="1" si="11"/>
        <v>43903</v>
      </c>
      <c r="Q55" s="2">
        <f t="shared" ca="1" si="11"/>
        <v>43904</v>
      </c>
      <c r="R55" s="2">
        <f t="shared" ca="1" si="11"/>
        <v>43905</v>
      </c>
      <c r="S55" s="2">
        <f t="shared" ca="1" si="11"/>
        <v>43906</v>
      </c>
      <c r="T55" s="2">
        <f t="shared" ca="1" si="11"/>
        <v>43907</v>
      </c>
      <c r="U55" s="2">
        <f t="shared" ca="1" si="11"/>
        <v>43908</v>
      </c>
      <c r="V55" s="2">
        <f t="shared" ca="1" si="11"/>
        <v>43909</v>
      </c>
      <c r="W55" s="2">
        <f t="shared" ca="1" si="11"/>
        <v>43910</v>
      </c>
      <c r="X55" s="2">
        <f t="shared" ca="1" si="11"/>
        <v>43911</v>
      </c>
      <c r="Y55" s="2">
        <f t="shared" ca="1" si="11"/>
        <v>43912</v>
      </c>
      <c r="Z55" s="2">
        <f t="shared" ca="1" si="11"/>
        <v>43913</v>
      </c>
      <c r="AA55" s="2">
        <f t="shared" ca="1" si="11"/>
        <v>43914</v>
      </c>
      <c r="AB55" s="2">
        <f t="shared" ca="1" si="11"/>
        <v>43915</v>
      </c>
      <c r="AC55" s="2">
        <f t="shared" ca="1" si="11"/>
        <v>43916</v>
      </c>
      <c r="AD55" s="2">
        <f t="shared" ca="1" si="11"/>
        <v>43917</v>
      </c>
      <c r="AE55">
        <f t="shared" ca="1" si="11"/>
        <v>43918</v>
      </c>
      <c r="AF55" s="2">
        <f ca="1">AE55+1</f>
        <v>43919</v>
      </c>
      <c r="AG55" s="2">
        <f t="shared" ca="1" si="11"/>
        <v>43920</v>
      </c>
      <c r="AH55" s="2">
        <f t="shared" ca="1" si="11"/>
        <v>43921</v>
      </c>
      <c r="AM55" s="2" t="s">
        <v>74</v>
      </c>
      <c r="AN55" s="120">
        <f ca="1">AJ9-AJ21-AN63-AM80</f>
        <v>0</v>
      </c>
      <c r="AO55" s="95"/>
    </row>
    <row r="56" spans="2:41" hidden="1"/>
    <row r="57" spans="2:41" hidden="1">
      <c r="C57" s="2" t="s">
        <v>65</v>
      </c>
      <c r="D57" s="121">
        <f>DAY(DATE(2014,D54+1,0))</f>
        <v>31</v>
      </c>
    </row>
    <row r="58" spans="2:41" ht="15" hidden="1">
      <c r="C58"/>
      <c r="D58" s="35" t="b">
        <f ca="1">TABLICA_KORONA!D58=DAY(TEXT(TODAY(),"DD/MM/YYYY"))</f>
        <v>1</v>
      </c>
      <c r="U58"/>
    </row>
    <row r="59" spans="2:41" hidden="1">
      <c r="D59" s="27"/>
    </row>
    <row r="60" spans="2:41" hidden="1"/>
    <row r="61" spans="2:41" ht="15" hidden="1">
      <c r="C61" s="2" t="s">
        <v>71</v>
      </c>
      <c r="D61">
        <f t="shared" ref="D61:AH61" ca="1" si="12">IF(IF(MONTH(D55)=1,WEEKNUM(D55),WEEKNUM(D55-1)-WEEKNUM(D55-DAY(D55)-6))=0,1,IF(MONTH(D55)=1,WEEKNUM(D55),WEEKNUM(D55-1)-WEEKNUM(D55-DAY(D55)-6)))</f>
        <v>1</v>
      </c>
      <c r="E61">
        <f t="shared" ca="1" si="12"/>
        <v>1</v>
      </c>
      <c r="F61">
        <f t="shared" ca="1" si="12"/>
        <v>1</v>
      </c>
      <c r="G61">
        <f t="shared" ca="1" si="12"/>
        <v>1</v>
      </c>
      <c r="H61">
        <f t="shared" ca="1" si="12"/>
        <v>1</v>
      </c>
      <c r="I61">
        <f t="shared" ca="1" si="12"/>
        <v>1</v>
      </c>
      <c r="J61">
        <f t="shared" ca="1" si="12"/>
        <v>1</v>
      </c>
      <c r="K61">
        <f t="shared" ca="1" si="12"/>
        <v>1</v>
      </c>
      <c r="L61">
        <f t="shared" ca="1" si="12"/>
        <v>2</v>
      </c>
      <c r="M61">
        <f t="shared" ca="1" si="12"/>
        <v>2</v>
      </c>
      <c r="N61">
        <f t="shared" ca="1" si="12"/>
        <v>2</v>
      </c>
      <c r="O61">
        <f t="shared" ca="1" si="12"/>
        <v>2</v>
      </c>
      <c r="P61">
        <f t="shared" ca="1" si="12"/>
        <v>2</v>
      </c>
      <c r="Q61">
        <f t="shared" ca="1" si="12"/>
        <v>2</v>
      </c>
      <c r="R61">
        <f t="shared" ca="1" si="12"/>
        <v>2</v>
      </c>
      <c r="S61">
        <f t="shared" ca="1" si="12"/>
        <v>3</v>
      </c>
      <c r="T61">
        <f t="shared" ca="1" si="12"/>
        <v>3</v>
      </c>
      <c r="U61">
        <f t="shared" ca="1" si="12"/>
        <v>3</v>
      </c>
      <c r="V61">
        <f t="shared" ca="1" si="12"/>
        <v>3</v>
      </c>
      <c r="W61">
        <f t="shared" ca="1" si="12"/>
        <v>3</v>
      </c>
      <c r="X61">
        <f t="shared" ca="1" si="12"/>
        <v>3</v>
      </c>
      <c r="Y61">
        <f t="shared" ca="1" si="12"/>
        <v>3</v>
      </c>
      <c r="Z61">
        <f t="shared" ca="1" si="12"/>
        <v>4</v>
      </c>
      <c r="AA61">
        <f t="shared" ca="1" si="12"/>
        <v>4</v>
      </c>
      <c r="AB61">
        <f t="shared" ca="1" si="12"/>
        <v>4</v>
      </c>
      <c r="AC61">
        <f t="shared" ca="1" si="12"/>
        <v>4</v>
      </c>
      <c r="AD61">
        <f t="shared" ca="1" si="12"/>
        <v>4</v>
      </c>
      <c r="AE61">
        <f t="shared" ca="1" si="12"/>
        <v>4</v>
      </c>
      <c r="AF61">
        <f t="shared" ca="1" si="12"/>
        <v>4</v>
      </c>
      <c r="AG61">
        <f t="shared" ca="1" si="12"/>
        <v>5</v>
      </c>
      <c r="AH61">
        <f t="shared" ca="1" si="12"/>
        <v>5</v>
      </c>
    </row>
    <row r="62" spans="2:41" hidden="1"/>
    <row r="63" spans="2:41" ht="15" hidden="1">
      <c r="C63"/>
      <c r="D63" s="2" t="b">
        <f ca="1">IF(OR(D6="sub",D6="ned"),TRUE,ISERROR(MATCH(D61,UPIS!AJ5:AN5,0)))</f>
        <v>1</v>
      </c>
      <c r="E63" s="2" t="b">
        <f ca="1">IF(OR(E6="sub",E6="ned"),TRUE,ISERROR(MATCH(E61,UPIS!AJ5:AN5,0)))</f>
        <v>1</v>
      </c>
      <c r="F63" s="2" t="b">
        <f ca="1">IF(OR(F6="sub",F6="ned"),TRUE,ISERROR(MATCH(F61,UPIS!AJ5:AN5,0)))</f>
        <v>1</v>
      </c>
      <c r="G63" s="2" t="b">
        <f ca="1">IF(OR(G6="sub",G6="ned"),TRUE,ISERROR(MATCH(G61,UPIS!AJ5:AN5,0)))</f>
        <v>1</v>
      </c>
      <c r="H63" s="2" t="b">
        <f ca="1">IF(OR(H6="sub",H6="ned"),TRUE,ISERROR(MATCH(H61,UPIS!AJ5:AN5,0)))</f>
        <v>1</v>
      </c>
      <c r="I63" s="2" t="b">
        <f ca="1">IF(OR(I6="sub",I6="ned"),TRUE,ISERROR(MATCH(I61,UPIS!AJ5:AN5,0)))</f>
        <v>1</v>
      </c>
      <c r="J63" s="2" t="b">
        <f ca="1">IF(OR(J6="sub",J6="ned"),TRUE,ISERROR(MATCH(J61,UPIS!AJ5:AN5,0)))</f>
        <v>1</v>
      </c>
      <c r="K63" s="2" t="b">
        <f ca="1">IF(OR(K6="sub",K6="ned"),TRUE,ISERROR(MATCH(K61,UPIS!AJ5:AN5,0)))</f>
        <v>1</v>
      </c>
      <c r="L63" s="2" t="b">
        <f ca="1">IF(OR(L6="sub",L6="ned"),TRUE,ISERROR(MATCH(L61,UPIS!AJ5:AN5,0)))</f>
        <v>1</v>
      </c>
      <c r="M63" s="2" t="b">
        <f ca="1">IF(OR(M6="sub",M6="ned"),TRUE,ISERROR(MATCH(M61,UPIS!AJ5:AN5,0)))</f>
        <v>1</v>
      </c>
      <c r="N63" s="2" t="b">
        <f ca="1">IF(OR(N6="sub",N6="ned"),TRUE,ISERROR(MATCH(N61,UPIS!AJ5:AN5,0)))</f>
        <v>1</v>
      </c>
      <c r="O63" s="2" t="b">
        <f ca="1">IF(OR(O6="sub",O6="ned"),TRUE,ISERROR(MATCH(O61,UPIS!AJ5:AN5,0)))</f>
        <v>1</v>
      </c>
      <c r="P63" s="2" t="b">
        <f ca="1">IF(OR(P6="sub",P6="ned"),TRUE,ISERROR(MATCH(P61,UPIS!AJ5:AN5,0)))</f>
        <v>1</v>
      </c>
      <c r="Q63" s="2" t="b">
        <f ca="1">IF(OR(Q6="sub",Q6="ned"),TRUE,ISERROR(MATCH(Q61,UPIS!AJ5:AN5,0)))</f>
        <v>1</v>
      </c>
      <c r="R63" s="2" t="b">
        <f ca="1">IF(OR(R6="sub",R6="ned"),TRUE,ISERROR(MATCH(R61,UPIS!AJ5:AN5,0)))</f>
        <v>1</v>
      </c>
      <c r="S63" s="2" t="b">
        <f ca="1">IF(OR(S6="sub",S6="ned"),TRUE,ISERROR(MATCH(S61,UPIS!AJ5:AN5,0)))</f>
        <v>1</v>
      </c>
      <c r="T63" s="2" t="b">
        <f ca="1">IF(OR(T6="sub",T6="ned"),TRUE,ISERROR(MATCH(T61,UPIS!AJ5:AN5,0)))</f>
        <v>1</v>
      </c>
      <c r="U63" s="2" t="b">
        <f ca="1">IF(OR(U6="sub",U6="ned"),TRUE,ISERROR(MATCH(U61,UPIS!AJ5:AN5,0)))</f>
        <v>1</v>
      </c>
      <c r="V63" s="2" t="b">
        <f ca="1">IF(OR(V6="sub",V6="ned"),TRUE,ISERROR(MATCH(V61,UPIS!AJ5:AN5,0)))</f>
        <v>1</v>
      </c>
      <c r="W63" s="2" t="b">
        <f ca="1">IF(OR(W6="sub",W6="ned"),TRUE,ISERROR(MATCH(W61,UPIS!AJ5:AN5,0)))</f>
        <v>1</v>
      </c>
      <c r="X63" s="2" t="b">
        <f ca="1">IF(OR(X6="sub",X6="ned"),TRUE,ISERROR(MATCH(X61,UPIS!AJ5:AN5,0)))</f>
        <v>1</v>
      </c>
      <c r="Y63" s="2" t="b">
        <f ca="1">IF(OR(Y6="sub",Y6="ned"),TRUE,ISERROR(MATCH(Y61,UPIS!AJ5:AN5,0)))</f>
        <v>1</v>
      </c>
      <c r="Z63" s="2" t="b">
        <f ca="1">IF(OR(Z6="sub",Z6="ned"),TRUE,ISERROR(MATCH(Z61,UPIS!AJ5:AN5,0)))</f>
        <v>1</v>
      </c>
      <c r="AA63" s="2" t="b">
        <f ca="1">IF(OR(AA6="sub",AA6="ned"),TRUE,ISERROR(MATCH(AA61,UPIS!AJ5:AN5,0)))</f>
        <v>1</v>
      </c>
      <c r="AB63" s="2" t="b">
        <f ca="1">IF(OR(AB6="sub",AB6="ned"),TRUE,ISERROR(MATCH(AB61,UPIS!AJ5:AN5,0)))</f>
        <v>1</v>
      </c>
      <c r="AC63" s="2" t="b">
        <f ca="1">IF(OR(AC6="sub",AC6="ned"),TRUE,ISERROR(MATCH(AC61,UPIS!AJ5:AN5,0)))</f>
        <v>1</v>
      </c>
      <c r="AD63" s="2" t="b">
        <f ca="1">IF(OR(AD6="sub",AD6="ned"),TRUE,ISERROR(MATCH(AD61,UPIS!AJ5:AN5,0)))</f>
        <v>1</v>
      </c>
      <c r="AE63" s="2" t="b">
        <f ca="1">IF(OR(AE6="sub",AE6="ned"),TRUE,ISERROR(MATCH(AE61,UPIS!AJ5:AN5,0)))</f>
        <v>1</v>
      </c>
      <c r="AF63" s="2" t="b">
        <f ca="1">IF(OR(AF6="sub",AF6="ned",AF6=""),TRUE,ISERROR(MATCH(AF61,UPIS!AJ5:AN5,0)))</f>
        <v>1</v>
      </c>
      <c r="AG63" s="2" t="b">
        <f ca="1">IF(OR(AG6="sub",AG6="ned",AG6=""),TRUE,ISERROR(MATCH(AG61,UPIS!AJ5:AN5,0)))</f>
        <v>1</v>
      </c>
      <c r="AH63" s="2" t="b">
        <f ca="1">IF(OR(AH6="sub",AH6="ned",AH6=""),TRUE,ISERROR(MATCH(AH61,UPIS!AJ5:AN5,0)))</f>
        <v>1</v>
      </c>
      <c r="AJ63" s="2">
        <f ca="1">COUNTIF(D63:AH63,FALSE)-AO81</f>
        <v>0</v>
      </c>
      <c r="AM63" s="2" t="s">
        <v>81</v>
      </c>
      <c r="AN63" s="2">
        <f ca="1">(AJ63-AP79)*D50</f>
        <v>0</v>
      </c>
      <c r="AO63" s="2" t="s">
        <v>84</v>
      </c>
    </row>
    <row r="64" spans="2:41" hidden="1"/>
    <row r="65" spans="3:42" hidden="1"/>
    <row r="66" spans="3:42" hidden="1">
      <c r="C66" s="67" t="s">
        <v>75</v>
      </c>
      <c r="D66" s="2">
        <f t="shared" ref="D66:AH66" ca="1" si="13">IF(NOT(D15=""), D55,)</f>
        <v>0</v>
      </c>
      <c r="E66" s="2">
        <f t="shared" ca="1" si="13"/>
        <v>43892</v>
      </c>
      <c r="F66" s="2">
        <f t="shared" ca="1" si="13"/>
        <v>43893</v>
      </c>
      <c r="G66" s="2">
        <f t="shared" ca="1" si="13"/>
        <v>43894</v>
      </c>
      <c r="H66" s="2">
        <f t="shared" ca="1" si="13"/>
        <v>43895</v>
      </c>
      <c r="I66" s="2">
        <f t="shared" ca="1" si="13"/>
        <v>43896</v>
      </c>
      <c r="J66" s="2">
        <f t="shared" ca="1" si="13"/>
        <v>0</v>
      </c>
      <c r="K66" s="2">
        <f t="shared" ca="1" si="13"/>
        <v>0</v>
      </c>
      <c r="L66" s="2">
        <f t="shared" ca="1" si="13"/>
        <v>43899</v>
      </c>
      <c r="M66" s="2">
        <f t="shared" ca="1" si="13"/>
        <v>43900</v>
      </c>
      <c r="N66" s="2">
        <f t="shared" ca="1" si="13"/>
        <v>43901</v>
      </c>
      <c r="O66" s="2">
        <f t="shared" ca="1" si="13"/>
        <v>43902</v>
      </c>
      <c r="P66" s="2">
        <f t="shared" ca="1" si="13"/>
        <v>43903</v>
      </c>
      <c r="Q66" s="2">
        <f t="shared" ca="1" si="13"/>
        <v>0</v>
      </c>
      <c r="R66" s="2">
        <f t="shared" ca="1" si="13"/>
        <v>0</v>
      </c>
      <c r="S66" s="2">
        <f t="shared" ca="1" si="13"/>
        <v>43906</v>
      </c>
      <c r="T66" s="2">
        <f t="shared" ca="1" si="13"/>
        <v>43907</v>
      </c>
      <c r="U66" s="2">
        <f t="shared" ca="1" si="13"/>
        <v>43908</v>
      </c>
      <c r="V66" s="2">
        <f t="shared" ca="1" si="13"/>
        <v>43909</v>
      </c>
      <c r="W66" s="2">
        <f t="shared" ca="1" si="13"/>
        <v>43910</v>
      </c>
      <c r="X66" s="2">
        <f t="shared" ca="1" si="13"/>
        <v>0</v>
      </c>
      <c r="Y66" s="2">
        <f t="shared" ca="1" si="13"/>
        <v>0</v>
      </c>
      <c r="Z66" s="2">
        <f t="shared" ca="1" si="13"/>
        <v>43913</v>
      </c>
      <c r="AA66" s="2">
        <f t="shared" ca="1" si="13"/>
        <v>43914</v>
      </c>
      <c r="AB66" s="2">
        <f t="shared" ca="1" si="13"/>
        <v>43915</v>
      </c>
      <c r="AC66" s="2">
        <f t="shared" ca="1" si="13"/>
        <v>43916</v>
      </c>
      <c r="AD66" s="2">
        <f t="shared" ca="1" si="13"/>
        <v>43917</v>
      </c>
      <c r="AE66" s="2">
        <f t="shared" ca="1" si="13"/>
        <v>0</v>
      </c>
      <c r="AF66" s="2">
        <f t="shared" ca="1" si="13"/>
        <v>0</v>
      </c>
      <c r="AG66" s="2">
        <f t="shared" ca="1" si="13"/>
        <v>43920</v>
      </c>
      <c r="AH66" s="2">
        <f t="shared" ca="1" si="13"/>
        <v>43921</v>
      </c>
    </row>
    <row r="67" spans="3:42" hidden="1">
      <c r="G67" s="27"/>
    </row>
    <row r="68" spans="3:42" hidden="1">
      <c r="D68" s="67" t="str">
        <f ca="1">TEXT(D66, "dd.mm.yy")</f>
        <v>00.01.00</v>
      </c>
      <c r="E68" s="67" t="str">
        <f t="shared" ref="E68:AH68" ca="1" si="14">TEXT(E66, "dd.mm.yy")</f>
        <v>02.03.20</v>
      </c>
      <c r="F68" s="67" t="str">
        <f t="shared" ca="1" si="14"/>
        <v>03.03.20</v>
      </c>
      <c r="G68" s="67" t="str">
        <f t="shared" ca="1" si="14"/>
        <v>04.03.20</v>
      </c>
      <c r="H68" s="67" t="str">
        <f t="shared" ca="1" si="14"/>
        <v>05.03.20</v>
      </c>
      <c r="I68" s="67" t="str">
        <f t="shared" ca="1" si="14"/>
        <v>06.03.20</v>
      </c>
      <c r="J68" s="67" t="str">
        <f t="shared" ca="1" si="14"/>
        <v>00.01.00</v>
      </c>
      <c r="K68" s="67" t="str">
        <f t="shared" ca="1" si="14"/>
        <v>00.01.00</v>
      </c>
      <c r="L68" s="67" t="str">
        <f t="shared" ca="1" si="14"/>
        <v>09.03.20</v>
      </c>
      <c r="M68" s="67" t="str">
        <f t="shared" ca="1" si="14"/>
        <v>10.03.20</v>
      </c>
      <c r="N68" s="67" t="str">
        <f t="shared" ca="1" si="14"/>
        <v>11.03.20</v>
      </c>
      <c r="O68" s="67" t="str">
        <f t="shared" ca="1" si="14"/>
        <v>12.03.20</v>
      </c>
      <c r="P68" s="67" t="str">
        <f t="shared" ca="1" si="14"/>
        <v>13.03.20</v>
      </c>
      <c r="Q68" s="67" t="str">
        <f t="shared" ca="1" si="14"/>
        <v>00.01.00</v>
      </c>
      <c r="R68" s="67" t="str">
        <f t="shared" ca="1" si="14"/>
        <v>00.01.00</v>
      </c>
      <c r="S68" s="67" t="str">
        <f t="shared" ca="1" si="14"/>
        <v>16.03.20</v>
      </c>
      <c r="T68" s="67" t="str">
        <f t="shared" ca="1" si="14"/>
        <v>17.03.20</v>
      </c>
      <c r="U68" s="67" t="str">
        <f t="shared" ca="1" si="14"/>
        <v>18.03.20</v>
      </c>
      <c r="V68" s="67" t="str">
        <f t="shared" ca="1" si="14"/>
        <v>19.03.20</v>
      </c>
      <c r="W68" s="67" t="str">
        <f t="shared" ca="1" si="14"/>
        <v>20.03.20</v>
      </c>
      <c r="X68" s="67" t="str">
        <f t="shared" ca="1" si="14"/>
        <v>00.01.00</v>
      </c>
      <c r="Y68" s="67" t="str">
        <f t="shared" ca="1" si="14"/>
        <v>00.01.00</v>
      </c>
      <c r="Z68" s="67" t="str">
        <f t="shared" ca="1" si="14"/>
        <v>23.03.20</v>
      </c>
      <c r="AA68" s="67" t="str">
        <f t="shared" ca="1" si="14"/>
        <v>24.03.20</v>
      </c>
      <c r="AB68" s="67" t="str">
        <f t="shared" ca="1" si="14"/>
        <v>25.03.20</v>
      </c>
      <c r="AC68" s="67" t="str">
        <f t="shared" ca="1" si="14"/>
        <v>26.03.20</v>
      </c>
      <c r="AD68" s="67" t="str">
        <f t="shared" ca="1" si="14"/>
        <v>27.03.20</v>
      </c>
      <c r="AE68" s="67" t="str">
        <f t="shared" ca="1" si="14"/>
        <v>00.01.00</v>
      </c>
      <c r="AF68" s="67" t="str">
        <f t="shared" ca="1" si="14"/>
        <v>00.01.00</v>
      </c>
      <c r="AG68" s="67" t="str">
        <f t="shared" ca="1" si="14"/>
        <v>30.03.20</v>
      </c>
      <c r="AH68" s="67" t="str">
        <f t="shared" ca="1" si="14"/>
        <v>31.03.20</v>
      </c>
    </row>
    <row r="69" spans="3:42" hidden="1">
      <c r="D69" s="26"/>
    </row>
    <row r="70" spans="3:42" ht="13.5" hidden="1" thickBot="1">
      <c r="D70" s="48"/>
    </row>
    <row r="71" spans="3:42" ht="31.15" hidden="1" customHeight="1" thickTop="1" thickBot="1">
      <c r="D71" s="122" t="str">
        <f ca="1">IF(ISBLANK(UPIS!D7),IF(COUNTA(UPIS!D7:'UPIS'!D30)=0,IF(D63,IF(TODAY()+31&gt;=D55,CHOOSE(WEEKDAY(D55),"",Raspored!C4,Raspored!D4,Raspored!E4,Raspored!F4,Raspored!G4,"")),IF(TODAY()&gt;=D55,CHOOSE(WEEKDAY(D55),"",Raspored!C12,Raspored!D12,Raspored!E12,Raspored!F12,Raspored!G12,""))),""),UPIS!D7)</f>
        <v/>
      </c>
      <c r="E71" s="123">
        <f ca="1">IF(ISBLANK(UPIS!E7),IF(COUNTA(UPIS!E7:'UPIS'!E30)=0,IF(E63,IF(TODAY()+31&gt;=E55,CHOOSE(WEEKDAY(E55),"",Raspored!C4,Raspored!D4,Raspored!E4,Raspored!F4,Raspored!G4,"")),IF(TODAY()&gt;=E55,CHOOSE(WEEKDAY(E55),"",Raspored!C12,Raspored!D12,Raspored!E12,Raspored!F12,Raspored!G12,""))),""),UPIS!E7)</f>
        <v>0</v>
      </c>
      <c r="F71" s="123">
        <f ca="1">IF(ISBLANK(UPIS!F7),IF(COUNTA(UPIS!F7:'UPIS'!F30)=0,IF(F63,IF(TODAY()+31&gt;=F55,CHOOSE(WEEKDAY(F55),"",Raspored!C4,Raspored!D4,Raspored!E4,Raspored!F4,Raspored!G4,"")),IF(TODAY()&gt;=F55,CHOOSE(WEEKDAY(F55),"",Raspored!C12,Raspored!D12,Raspored!E12,Raspored!F12,Raspored!G12,""))),""),UPIS!F7)</f>
        <v>0</v>
      </c>
      <c r="G71" s="123">
        <f ca="1">IF(ISBLANK(UPIS!G7),IF(COUNTA(UPIS!G7:'UPIS'!G30)=0,IF(G63,IF(TODAY()+31&gt;=G55,CHOOSE(WEEKDAY(G55),"",Raspored!C4,Raspored!D4,Raspored!E4,Raspored!F4,Raspored!G4,"")),IF(TODAY()&gt;=G55,CHOOSE(WEEKDAY(G55),"",Raspored!C12,Raspored!D12,Raspored!E12,Raspored!F12,Raspored!G12,""))),""),UPIS!G7)</f>
        <v>0</v>
      </c>
      <c r="H71" s="123">
        <f ca="1">IF(ISBLANK(UPIS!H7),IF(COUNTA(UPIS!H7:'UPIS'!H30)=0,IF(H63,IF(TODAY()+31&gt;=H55,CHOOSE(WEEKDAY(H55),"",Raspored!C4,Raspored!D4,Raspored!E4,Raspored!F4,Raspored!G4,"")),IF(TODAY()&gt;=H55,CHOOSE(WEEKDAY(H55),"",Raspored!C12,Raspored!D12,Raspored!E12,Raspored!F12,Raspored!G12,""))),""),UPIS!H7)</f>
        <v>0</v>
      </c>
      <c r="I71" s="123">
        <f ca="1">IF(ISBLANK(UPIS!I7),IF(COUNTA(UPIS!I7:'UPIS'!I30)=0,IF(I63,IF(TODAY()+31&gt;=I55,CHOOSE(WEEKDAY(I55),"",Raspored!C4,Raspored!D4,Raspored!E4,Raspored!F4,Raspored!G4,"")),IF(TODAY()&gt;=I55,CHOOSE(WEEKDAY(I55),"",Raspored!C12,Raspored!D12,Raspored!E12,Raspored!F12,Raspored!G12,""))),""),UPIS!I7)</f>
        <v>0</v>
      </c>
      <c r="J71" s="123" t="str">
        <f ca="1">IF(ISBLANK(UPIS!J7),IF(COUNTA(UPIS!J7:'UPIS'!J30)=0,IF(J63,IF(TODAY()+31&gt;=J55,CHOOSE(WEEKDAY(J55),"",Raspored!C4,Raspored!D4,Raspored!E4,Raspored!F4,Raspored!G4,"")),IF(TODAY()&gt;=J55,CHOOSE(WEEKDAY(J55),"",Raspored!C12,Raspored!D12,Raspored!E12,Raspored!F12,Raspored!G12,""))),""),UPIS!J7)</f>
        <v/>
      </c>
      <c r="K71" s="123" t="str">
        <f ca="1">IF(ISBLANK(UPIS!K7),IF(COUNTA(UPIS!K7:'UPIS'!K30)=0,IF(K63,IF(TODAY()+31&gt;=K55,CHOOSE(WEEKDAY(K55),"",Raspored!C4,Raspored!D4,Raspored!E4,Raspored!F4,Raspored!G4,"")),IF(TODAY()&gt;=K55,CHOOSE(WEEKDAY(K55),"",Raspored!C12,Raspored!D12,Raspored!E12,Raspored!F12,Raspored!G12,""))),""),UPIS!K7)</f>
        <v/>
      </c>
      <c r="L71" s="123">
        <f ca="1">IF(ISBLANK(UPIS!L7),IF(COUNTA(UPIS!L7:'UPIS'!L30)=0,IF(L63,IF(TODAY()+31&gt;=L55,CHOOSE(WEEKDAY(L55),"",Raspored!C4,Raspored!D4,Raspored!E4,Raspored!F4,Raspored!G4,"")),IF(TODAY()&gt;=L55,CHOOSE(WEEKDAY(L55),"",Raspored!C12,Raspored!D12,Raspored!E12,Raspored!F12,Raspored!G12,""))),""),UPIS!L7)</f>
        <v>0</v>
      </c>
      <c r="M71" s="123">
        <f ca="1">IF(ISBLANK(UPIS!M7),IF(COUNTA(UPIS!M7:'UPIS'!M30)=0,IF(M63,IF(TODAY()+31&gt;=M55,CHOOSE(WEEKDAY(M55),"",Raspored!C4,Raspored!D4,Raspored!E4,Raspored!F4,Raspored!G4,"")),IF(TODAY()&gt;=M55,CHOOSE(WEEKDAY(M55),"",Raspored!C12,Raspored!D12,Raspored!E12,Raspored!F12,Raspored!G12,""))),""),UPIS!M7)</f>
        <v>0</v>
      </c>
      <c r="N71" s="123">
        <f ca="1">IF(ISBLANK(UPIS!N7),IF(COUNTA(UPIS!N7:'UPIS'!N30)=0,IF(N63,IF(TODAY()+31&gt;=N55,CHOOSE(WEEKDAY(N55),"",Raspored!C4,Raspored!D4,Raspored!E4,Raspored!F4,Raspored!G4,"")),IF(TODAY()&gt;=N55,CHOOSE(WEEKDAY(N55),"",Raspored!C12,Raspored!D12,Raspored!E12,Raspored!F12,Raspored!G12,""))),""),UPIS!N7)</f>
        <v>0</v>
      </c>
      <c r="O71" s="123">
        <f ca="1">IF(ISBLANK(UPIS!O7),IF(COUNTA(UPIS!O7:'UPIS'!O30)=0,IF(O63,IF(TODAY()+31&gt;=O55,CHOOSE(WEEKDAY(O55),"",Raspored!C4,Raspored!D4,Raspored!E4,Raspored!F4,Raspored!G4,"")),IF(TODAY()&gt;=O55,CHOOSE(WEEKDAY(O55),"",Raspored!C12,Raspored!D12,Raspored!E12,Raspored!F12,Raspored!G12,""))),""),UPIS!O7)</f>
        <v>0</v>
      </c>
      <c r="P71" s="123">
        <f ca="1">IF(ISBLANK(UPIS!P7),IF(COUNTA(UPIS!P13:'UPIS'!P30)=0,IF(P63,IF(TODAY()+31&gt;=P55,CHOOSE(WEEKDAY(P55),"",Raspored!C4,Raspored!D4,Raspored!E4,Raspored!F4,Raspored!G4,"")),IF(TODAY()&gt;=P55,CHOOSE(WEEKDAY(P55),"",Raspored!C12,Raspored!D12,Raspored!E12,Raspored!F12,Raspored!G12,""))),""),UPIS!P7)</f>
        <v>0</v>
      </c>
      <c r="Q71" s="123" t="str">
        <f ca="1">IF(ISBLANK(UPIS!Q7),IF(COUNTA(UPIS!Q7:'UPIS'!Q30)=0,IF(Q63,IF(TODAY()+31&gt;=Q55,CHOOSE(WEEKDAY(Q55),"",Raspored!C4,Raspored!D4,Raspored!E4,Raspored!F4,Raspored!G4,"")),IF(TODAY()&gt;=Q55,CHOOSE(WEEKDAY(Q55),"",Raspored!C12,Raspored!D12,Raspored!E12,Raspored!F12,Raspored!G12,""))),""),UPIS!Q7)</f>
        <v/>
      </c>
      <c r="R71" s="123" t="str">
        <f ca="1">IF(ISBLANK(UPIS!R7),IF(COUNTA(UPIS!R7:'UPIS'!R30)=0,IF(R63,IF(TODAY()+31&gt;=R55,CHOOSE(WEEKDAY(R55),"",Raspored!C4,Raspored!D4,Raspored!E4,Raspored!F4,Raspored!G4,"")),IF(TODAY()&gt;=R55,CHOOSE(WEEKDAY(R55),"",Raspored!C12,Raspored!D12,Raspored!E12,Raspored!F12,Raspored!G12,""))),""),UPIS!R7)</f>
        <v/>
      </c>
      <c r="S71" s="123">
        <f ca="1">IF(ISBLANK(UPIS!S7),IF(COUNTA(UPIS!S7:'UPIS'!S30)=0,IF(S63,IF(TODAY()+31&gt;=S55,CHOOSE(WEEKDAY(S55),"",Raspored!C4,Raspored!D4,Raspored!E4,Raspored!F4,Raspored!G4,"")),IF(TODAY()&gt;=S55,CHOOSE(WEEKDAY(S55),"",Raspored!C12,Raspored!D12,Raspored!E12,Raspored!F12,Raspored!G12,""))),""),UPIS!S7)</f>
        <v>0</v>
      </c>
      <c r="T71" s="123">
        <f ca="1">IF(ISBLANK(UPIS!T7),IF(COUNTA(UPIS!T7:'UPIS'!T30)=0,IF(T63,IF(TODAY()+31&gt;=T55,CHOOSE(WEEKDAY(T55),"",Raspored!C4,Raspored!D4,Raspored!E4,Raspored!F4,Raspored!G4,"")),IF(TODAY()&gt;=T55,CHOOSE(WEEKDAY(T55),"",Raspored!C12,Raspored!D12,Raspored!E12,Raspored!F12,Raspored!G12,""))),""),UPIS!T7)</f>
        <v>0</v>
      </c>
      <c r="U71" s="123">
        <f ca="1">IF(ISBLANK(UPIS!U7),IF(COUNTA(UPIS!U7:'UPIS'!U30)=0,IF(U63,IF(TODAY()+31&gt;=U55,CHOOSE(WEEKDAY(U55),"",Raspored!C4,Raspored!D4,Raspored!E4,Raspored!F4,Raspored!G4,"")),IF(TODAY()&gt;=U55,CHOOSE(WEEKDAY(U55),"",Raspored!C12,Raspored!D12,Raspored!E12,Raspored!F12,Raspored!G12,""))),""),UPIS!U7)</f>
        <v>0</v>
      </c>
      <c r="V71" s="123">
        <f ca="1">IF(ISBLANK(UPIS!V7),IF(COUNTA(UPIS!V7:'UPIS'!V30)=0,IF(V63,IF(TODAY()+31&gt;=V55,CHOOSE(WEEKDAY(V55),"",Raspored!C4,Raspored!D4,Raspored!E4,Raspored!F4,Raspored!G4,"")),IF(TODAY()&gt;=V55,CHOOSE(WEEKDAY(V55),"",Raspored!C12,Raspored!D12,Raspored!E12,Raspored!F12,Raspored!G12,""))),""),UPIS!V7)</f>
        <v>0</v>
      </c>
      <c r="W71" s="123">
        <f ca="1">IF(ISBLANK(UPIS!W7),IF(COUNTA(UPIS!W7:'UPIS'!W30)=0,IF(W63,IF(TODAY()+31&gt;=W55,CHOOSE(WEEKDAY(W55),"",Raspored!C4,Raspored!D4,Raspored!E4,Raspored!F4,Raspored!G4,"")),IF(TODAY()&gt;=W55,CHOOSE(WEEKDAY(W55),"",Raspored!C12,Raspored!D12,Raspored!E12,Raspored!F12,Raspored!G12,""))),""),UPIS!W7)</f>
        <v>0</v>
      </c>
      <c r="X71" s="123" t="str">
        <f ca="1">IF(ISBLANK(UPIS!X7),IF(COUNTA(UPIS!X7:'UPIS'!X30)=0,IF(X63,IF(TODAY()+31&gt;=X55,CHOOSE(WEEKDAY(X55),"",Raspored!C4,Raspored!D4,Raspored!E4,Raspored!F4,Raspored!G4,"")),IF(TODAY()&gt;=X55,CHOOSE(WEEKDAY(X55),"",Raspored!C12,Raspored!D12,Raspored!E12,Raspored!F12,Raspored!G12,""))),""),UPIS!X7)</f>
        <v/>
      </c>
      <c r="Y71" s="123" t="str">
        <f ca="1">IF(ISBLANK(UPIS!Y7),IF(COUNTA(UPIS!Y7:'UPIS'!Y30)=0,IF(Y63,IF(TODAY()+31&gt;=Y55,CHOOSE(WEEKDAY(Y55),"",Raspored!C4,Raspored!D4,Raspored!E4,Raspored!F4,Raspored!G4,"")),IF(TODAY()&gt;=Y55,CHOOSE(WEEKDAY(Y55),"",Raspored!C12,Raspored!D12,Raspored!E12,Raspored!F12,Raspored!G12,""))),""),UPIS!Y7)</f>
        <v/>
      </c>
      <c r="Z71" s="123">
        <f ca="1">IF(ISBLANK(UPIS!Z7),IF(COUNTA(UPIS!Z7:'UPIS'!Z30)=0,IF(Z63,IF(TODAY()+31&gt;=Z55,CHOOSE(WEEKDAY(Z55),"",Raspored!C4,Raspored!D4,Raspored!E4,Raspored!F4,Raspored!G4,"")),IF(TODAY()&gt;=Z55,CHOOSE(WEEKDAY(Z55),"",Raspored!C12,Raspored!D12,Raspored!E12,Raspored!F12,Raspored!G12,""))),""),UPIS!Z7)</f>
        <v>0</v>
      </c>
      <c r="AA71" s="123">
        <f ca="1">IF(ISBLANK(UPIS!AA7),IF(COUNTA(UPIS!AA7:'UPIS'!AA30)=0,IF(AA63,IF(TODAY()+31&gt;=AA55,CHOOSE(WEEKDAY(AA55),"",Raspored!C4,Raspored!D4,Raspored!E4,Raspored!F4,Raspored!G4,"")),IF(TODAY()&gt;=AA55,CHOOSE(WEEKDAY(AA55),"",Raspored!C12,Raspored!D12,Raspored!E12,Raspored!F12,Raspored!G12,""))),""),UPIS!AA7)</f>
        <v>0</v>
      </c>
      <c r="AB71" s="123">
        <f ca="1">IF(ISBLANK(UPIS!AB7),IF(COUNTA(UPIS!AB7:'UPIS'!AB30)=0,IF(AB63,IF(TODAY()+31&gt;=AB55,CHOOSE(WEEKDAY(AB55),"",Raspored!C4,Raspored!D4,Raspored!E4,Raspored!F4,Raspored!G4,"")),IF(TODAY()&gt;=AB55,CHOOSE(WEEKDAY(AB55),"",Raspored!C12,Raspored!D12,Raspored!E12,Raspored!F12,Raspored!G12,""))),""),UPIS!AB7)</f>
        <v>0</v>
      </c>
      <c r="AC71" s="123">
        <f ca="1">IF(ISBLANK(UPIS!AC7),IF(COUNTA(UPIS!AC7:'UPIS'!AC30)=0,IF(AC63,IF(TODAY()+31&gt;=AC55,CHOOSE(WEEKDAY(AC55),"",Raspored!C4,Raspored!D4,Raspored!E4,Raspored!F4,Raspored!G4,"")),IF(TODAY()&gt;=AC55,CHOOSE(WEEKDAY(AC55),"",Raspored!C12,Raspored!D12,Raspored!E12,Raspored!F12,Raspored!G12,""))),""),UPIS!AC7)</f>
        <v>0</v>
      </c>
      <c r="AD71" s="123">
        <f ca="1">IF(ISBLANK(UPIS!AD7),IF(COUNTA(UPIS!AD7:'UPIS'!AD30)=0,IF(AD63,IF(TODAY()+31&gt;=AD55,CHOOSE(WEEKDAY(AD55),"",Raspored!C4,Raspored!D4,Raspored!E4,Raspored!F4,Raspored!G4,"")),IF(TODAY()&gt;=AD55,CHOOSE(WEEKDAY(AD55),"",Raspored!C12,Raspored!D12,Raspored!E12,Raspored!F12,Raspored!G12,""))),""),UPIS!AD7)</f>
        <v>0</v>
      </c>
      <c r="AE71" s="123" t="str">
        <f ca="1">IF(ISBLANK(UPIS!AE7),IF(COUNTA(UPIS!AE7:'UPIS'!AE30)=0,IF(AE63,IF(TODAY()+31&gt;=AE55,CHOOSE(WEEKDAY(AE55),"",Raspored!C4,Raspored!D4,Raspored!E4,Raspored!F4,Raspored!G4,"")),IF(TODAY()&gt;=AE55,CHOOSE(WEEKDAY(AE55),"",Raspored!C12,Raspored!D12,Raspored!E12,Raspored!F12,Raspored!G12,""))),""),UPIS!AE7)</f>
        <v/>
      </c>
      <c r="AF71" s="123" t="str">
        <f ca="1">IF(AF7="","",IF(ISBLANK(UPIS!AF7),IF(COUNTA(UPIS!AF7:'UPIS'!AF30)=0,IF(AF63,IF(TODAY()+31&gt;=AF55,CHOOSE(WEEKDAY(AF55),"",Raspored!C4,Raspored!D4,Raspored!E4,Raspored!F4,Raspored!G4,"")),IF(TODAY()&gt;=AF55,CHOOSE(WEEKDAY(AF55),"",Raspored!C12,Raspored!D12,Raspored!E12,Raspored!F12,Raspored!G12,""))),""),UPIS!AF7))</f>
        <v/>
      </c>
      <c r="AG71" s="123">
        <f ca="1">IF(AG7="","",IF(ISBLANK(UPIS!AG7),IF(COUNTA(UPIS!AG7:'UPIS'!AG30)=0,IF(AG63,IF(TODAY()+31&gt;=AG55,CHOOSE(WEEKDAY(AG55),"",Raspored!C4,Raspored!D4,Raspored!E4,Raspored!F4,Raspored!G4,"")),IF(TODAY()&gt;=AG55,CHOOSE(WEEKDAY(AG55),"",Raspored!C12,Raspored!D12,Raspored!E12,Raspored!F12,Raspored!G12,""))),""),UPIS!AG7))</f>
        <v>0</v>
      </c>
      <c r="AH71" s="123">
        <f ca="1">IF(AH7="","",IF(ISBLANK(UPIS!AH7),IF(COUNTA(UPIS!AH7:'UPIS'!AH30)=0,IF(AH63,IF(TODAY()+31&gt;=AH55,CHOOSE(WEEKDAY(AH55),"",Raspored!C4,Raspored!D4,Raspored!E4,Raspored!F4,Raspored!G4,"")),IF(TODAY()&gt;=AH55,CHOOSE(WEEKDAY(AH55),"",Raspored!C12,Raspored!D12,Raspored!E12,Raspored!F12,Raspored!G12,""))),""),UPIS!AH7))</f>
        <v>0</v>
      </c>
      <c r="AM71" s="2" t="s">
        <v>81</v>
      </c>
      <c r="AN71" s="2">
        <f>IF(Raspored!J14=0,0,(COUNTIF(D13:AH13,".")+COUNT(D13:AH13)-AO81)*D50 - AM80)</f>
        <v>0</v>
      </c>
      <c r="AO71" s="2" t="s">
        <v>84</v>
      </c>
    </row>
    <row r="72" spans="3:42" ht="24" hidden="1" thickTop="1">
      <c r="D72" s="123" t="str">
        <f ca="1">IF(ISBLANK(UPIS!D8),IF(COUNTA(UPIS!D7:'UPIS'!D30)=0,IF(D63,IF(TODAY()+31&gt;=D55,CHOOSE(WEEKDAY(D55),"",Raspored!C5,Raspored!D5,Raspored!E5,Raspored!F5,Raspored!G5,"")),IF(TODAY()&gt;=D55,CHOOSE(WEEKDAY(D55),"",Raspored!C13,Raspored!D13,Raspored!E13,Raspored!F13,Raspored!G13,""))),""),UPIS!D8)</f>
        <v/>
      </c>
      <c r="E72" s="123">
        <f ca="1">IF(ISBLANK(UPIS!E8),IF(COUNTA(UPIS!E7:'UPIS'!E30)=0,IF(E63,IF(TODAY()+31&gt;=E55,CHOOSE(WEEKDAY(E55),"",Raspored!C5,Raspored!D5,Raspored!E5,Raspored!F5,Raspored!G5,"")),IF(TODAY()&gt;=E55,CHOOSE(WEEKDAY(E55),"",Raspored!C13,Raspored!D13,Raspored!E13,Raspored!F13,Raspored!G13,""))),""),UPIS!E8)</f>
        <v>0</v>
      </c>
      <c r="F72" s="123">
        <f ca="1">IF(ISBLANK(UPIS!F8),IF(COUNTA(UPIS!F7:'UPIS'!F30)=0,IF(F63,IF(TODAY()+31&gt;=F55,CHOOSE(WEEKDAY(F55),"",Raspored!C5,Raspored!D5,Raspored!E5,Raspored!F5,Raspored!G5,"")),IF(TODAY()&gt;=F55,CHOOSE(WEEKDAY(F55),"",Raspored!C13,Raspored!D13,Raspored!E13,Raspored!F13,Raspored!G13,""))),""),UPIS!F8)</f>
        <v>0</v>
      </c>
      <c r="G72" s="123">
        <f ca="1">IF(ISBLANK(UPIS!G8),IF(COUNTA(UPIS!G7:'UPIS'!G30)=0,IF(G63,IF(TODAY()+31&gt;=G55,CHOOSE(WEEKDAY(G55),"",Raspored!C5,Raspored!D5,Raspored!E5,Raspored!F5,Raspored!G5,"")),IF(TODAY()&gt;=G55,CHOOSE(WEEKDAY(G55),"",Raspored!C13,Raspored!D13,Raspored!E13,Raspored!F13,Raspored!G13,""))),""),UPIS!G8)</f>
        <v>0</v>
      </c>
      <c r="H72" s="123">
        <f ca="1">IF(ISBLANK(UPIS!H8),IF(COUNTA(UPIS!H7:'UPIS'!H30)=0,IF(H63,IF(TODAY()+31&gt;=H55,CHOOSE(WEEKDAY(H55),"",Raspored!C5,Raspored!D5,Raspored!E5,Raspored!F5,Raspored!G5,"")),IF(TODAY()&gt;=H55,CHOOSE(WEEKDAY(H55),"",Raspored!C13,Raspored!D13,Raspored!E13,Raspored!F13,Raspored!G13,""))),""),UPIS!H8)</f>
        <v>0</v>
      </c>
      <c r="I72" s="123">
        <f ca="1">IF(ISBLANK(UPIS!I8),IF(COUNTA(UPIS!I7:'UPIS'!I30)=0,IF(I63,IF(TODAY()+31&gt;=I55,CHOOSE(WEEKDAY(I55),"",Raspored!C5,Raspored!D5,Raspored!E5,Raspored!F5,Raspored!G5,"")),IF(TODAY()&gt;=I55,CHOOSE(WEEKDAY(I55),"",Raspored!C13,Raspored!D13,Raspored!E13,Raspored!F13,Raspored!G13,""))),""),UPIS!I8)</f>
        <v>0</v>
      </c>
      <c r="J72" s="123" t="str">
        <f ca="1">IF(ISBLANK(UPIS!J8),IF(COUNTA(UPIS!J7:'UPIS'!J30)=0,IF(J63,IF(TODAY()+31&gt;=J55,CHOOSE(WEEKDAY(J55),"",Raspored!C5,Raspored!D5,Raspored!E5,Raspored!F5,Raspored!G5,"")),IF(TODAY()&gt;=J55,CHOOSE(WEEKDAY(J55),"",Raspored!C13,Raspored!D13,Raspored!E13,Raspored!F13,Raspored!G13,""))),""),UPIS!J8)</f>
        <v/>
      </c>
      <c r="K72" s="123" t="str">
        <f ca="1">IF(ISBLANK(UPIS!K8),IF(COUNTA(UPIS!K7:'UPIS'!K30)=0,IF(K63,IF(TODAY()+31&gt;=K55,CHOOSE(WEEKDAY(K55),"",Raspored!C5,Raspored!D5,Raspored!E5,Raspored!F5,Raspored!G5,"")),IF(TODAY()&gt;=K55,CHOOSE(WEEKDAY(K55),"",Raspored!C13,Raspored!D13,Raspored!E13,Raspored!F13,Raspored!G13,""))),""),UPIS!K8)</f>
        <v/>
      </c>
      <c r="L72" s="123">
        <f ca="1">IF(ISBLANK(UPIS!L8),IF(COUNTA(UPIS!L7:'UPIS'!L30)=0,IF(L63,IF(TODAY()+31&gt;=L55,CHOOSE(WEEKDAY(L55),"",Raspored!C5,Raspored!D5,Raspored!E5,Raspored!F5,Raspored!G5,"")),IF(TODAY()&gt;=L55,CHOOSE(WEEKDAY(L55),"",Raspored!C13,Raspored!D13,Raspored!E13,Raspored!F13,Raspored!G13,""))),""),UPIS!L8)</f>
        <v>0</v>
      </c>
      <c r="M72" s="123">
        <f ca="1">IF(ISBLANK(UPIS!M8),IF(COUNTA(UPIS!M7:'UPIS'!M30)=0,IF(M63,IF(TODAY()+31&gt;=M55,CHOOSE(WEEKDAY(M55),"",Raspored!C5,Raspored!D5,Raspored!E5,Raspored!F5,Raspored!G5,"")),IF(TODAY()&gt;=M55,CHOOSE(WEEKDAY(M55),"",Raspored!C13,Raspored!D13,Raspored!E13,Raspored!F13,Raspored!G13,""))),""),UPIS!M8)</f>
        <v>0</v>
      </c>
      <c r="N72" s="123">
        <f ca="1">IF(ISBLANK(UPIS!N8),IF(COUNTA(UPIS!N7:'UPIS'!N30)=0,IF(N63,IF(TODAY()+31&gt;=N55,CHOOSE(WEEKDAY(N55),"",Raspored!C5,Raspored!D5,Raspored!E5,Raspored!F5,Raspored!G5,"")),IF(TODAY()&gt;=N55,CHOOSE(WEEKDAY(N55),"",Raspored!C13,Raspored!D13,Raspored!E13,Raspored!F13,Raspored!G13,""))),""),UPIS!N8)</f>
        <v>0</v>
      </c>
      <c r="O72" s="123">
        <f ca="1">IF(ISBLANK(UPIS!O8),IF(COUNTA(UPIS!O7:'UPIS'!O30)=0,IF(O63,IF(TODAY()+31&gt;=O55,CHOOSE(WEEKDAY(O55),"",Raspored!C5,Raspored!D5,Raspored!E5,Raspored!F5,Raspored!G5,"")),IF(TODAY()&gt;=O55,CHOOSE(WEEKDAY(O55),"",Raspored!C13,Raspored!D13,Raspored!E13,Raspored!F13,Raspored!G13,""))),""),UPIS!O8)</f>
        <v>0</v>
      </c>
      <c r="P72" s="123">
        <f ca="1">IF(ISBLANK(UPIS!P8),IF(COUNTA(UPIS!P7:'UPIS'!P30)=0,IF(P63,IF(TODAY()+31&gt;=P55,CHOOSE(WEEKDAY(P55),"",Raspored!C5,Raspored!D5,Raspored!E5,Raspored!F5,Raspored!G5,"")),IF(TODAY()&gt;=P55,CHOOSE(WEEKDAY(P55),"",Raspored!C13,Raspored!D13,Raspored!E13,Raspored!F13,Raspored!G13,""))),""),UPIS!P8)</f>
        <v>0</v>
      </c>
      <c r="Q72" s="123" t="str">
        <f ca="1">IF(ISBLANK(UPIS!Q8),IF(COUNTA(UPIS!Q7:'UPIS'!Q30)=0,IF(Q63,IF(TODAY()+31&gt;=Q55,CHOOSE(WEEKDAY(Q55),"",Raspored!C5,Raspored!D5,Raspored!E5,Raspored!F5,Raspored!G5,"")),IF(TODAY()&gt;=Q55,CHOOSE(WEEKDAY(Q55),"",Raspored!C13,Raspored!D13,Raspored!E13,Raspored!F13,Raspored!G13,""))),""),UPIS!Q8)</f>
        <v/>
      </c>
      <c r="R72" s="123" t="str">
        <f ca="1">IF(ISBLANK(UPIS!R8),IF(COUNTA(UPIS!R7:'UPIS'!R30)=0,IF(R63,IF(TODAY()+31&gt;=R55,CHOOSE(WEEKDAY(R55),"",Raspored!C5,Raspored!D5,Raspored!E5,Raspored!F5,Raspored!G5,"")),IF(TODAY()&gt;=R55,CHOOSE(WEEKDAY(R55),"",Raspored!C13,Raspored!D13,Raspored!E13,Raspored!F13,Raspored!G13,""))),""),UPIS!R8)</f>
        <v/>
      </c>
      <c r="S72" s="123">
        <f ca="1">IF(ISBLANK(UPIS!S8),IF(COUNTA(UPIS!S7:'UPIS'!S30)=0,IF(S63,IF(TODAY()+31&gt;=S55,CHOOSE(WEEKDAY(S55),"",Raspored!C5,Raspored!D5,Raspored!E5,Raspored!F5,Raspored!G5,"")),IF(TODAY()&gt;=S55,CHOOSE(WEEKDAY(S55),"",Raspored!C13,Raspored!D13,Raspored!E13,Raspored!F13,Raspored!G13,""))),""),UPIS!S8)</f>
        <v>0</v>
      </c>
      <c r="T72" s="123">
        <f ca="1">IF(ISBLANK(UPIS!T8),IF(COUNTA(UPIS!T7:'UPIS'!T30)=0,IF(T63,IF(TODAY()+31&gt;=T55,CHOOSE(WEEKDAY(T55),"",Raspored!C5,Raspored!D5,Raspored!E5,Raspored!F5,Raspored!G5,"")),IF(TODAY()&gt;=T55,CHOOSE(WEEKDAY(T55),"",Raspored!C13,Raspored!D13,Raspored!E13,Raspored!F13,Raspored!G13,""))),""),UPIS!T8)</f>
        <v>0</v>
      </c>
      <c r="U72" s="123">
        <f ca="1">IF(ISBLANK(UPIS!U8),IF(COUNTA(UPIS!U7:'UPIS'!U30)=0,IF(U63,IF(TODAY()+31&gt;=U55,CHOOSE(WEEKDAY(U55),"",Raspored!C5,Raspored!D5,Raspored!E5,Raspored!F5,Raspored!G5,"")),IF(TODAY()&gt;=U55,CHOOSE(WEEKDAY(U55),"",Raspored!C13,Raspored!D13,Raspored!E13,Raspored!F13,Raspored!G13,""))),""),UPIS!U8)</f>
        <v>0</v>
      </c>
      <c r="V72" s="123">
        <f ca="1">IF(ISBLANK(UPIS!V8),IF(COUNTA(UPIS!V7:'UPIS'!V30)=0,IF(V63,IF(TODAY()+31&gt;=V55,CHOOSE(WEEKDAY(V55),"",Raspored!C5,Raspored!D5,Raspored!E5,Raspored!F5,Raspored!G5,"")),IF(TODAY()&gt;=V55,CHOOSE(WEEKDAY(V55),"",Raspored!C13,Raspored!D13,Raspored!E13,Raspored!F13,Raspored!G13,""))),""),UPIS!V8)</f>
        <v>0</v>
      </c>
      <c r="W72" s="123">
        <f ca="1">IF(ISBLANK(UPIS!W8),IF(COUNTA(UPIS!W7:'UPIS'!W30)=0,IF(W63,IF(TODAY()+31&gt;=W55,CHOOSE(WEEKDAY(W55),"",Raspored!C5,Raspored!D5,Raspored!E5,Raspored!F5,Raspored!G5,"")),IF(TODAY()&gt;=W55,CHOOSE(WEEKDAY(W55),"",Raspored!C13,Raspored!D13,Raspored!E13,Raspored!F13,Raspored!G13,""))),""),UPIS!W8)</f>
        <v>0</v>
      </c>
      <c r="X72" s="123" t="str">
        <f ca="1">IF(ISBLANK(UPIS!X8),IF(COUNTA(UPIS!X7:'UPIS'!X30)=0,IF(X63,IF(TODAY()+31&gt;=X55,CHOOSE(WEEKDAY(X55),"",Raspored!C5,Raspored!D5,Raspored!E5,Raspored!F5,Raspored!G5,"")),IF(TODAY()&gt;=X55,CHOOSE(WEEKDAY(X55),"",Raspored!C13,Raspored!D13,Raspored!E13,Raspored!F13,Raspored!G13,""))),""),UPIS!X8)</f>
        <v/>
      </c>
      <c r="Y72" s="123" t="str">
        <f ca="1">IF(ISBLANK(UPIS!Y8),IF(COUNTA(UPIS!Y7:'UPIS'!Y30)=0,IF(Y63,IF(TODAY()+31&gt;=Y55,CHOOSE(WEEKDAY(Y55),"",Raspored!C5,Raspored!D5,Raspored!E5,Raspored!F5,Raspored!G5,"")),IF(TODAY()&gt;=Y55,CHOOSE(WEEKDAY(Y55),"",Raspored!C13,Raspored!D13,Raspored!E13,Raspored!F13,Raspored!G13,""))),""),UPIS!Y8)</f>
        <v/>
      </c>
      <c r="Z72" s="123">
        <f ca="1">IF(ISBLANK(UPIS!Z8),IF(COUNTA(UPIS!Z7:'UPIS'!Z30)=0,IF(Z63,IF(TODAY()+31&gt;=Z55,CHOOSE(WEEKDAY(Z55),"",Raspored!C5,Raspored!D5,Raspored!E5,Raspored!F5,Raspored!G5,"")),IF(TODAY()&gt;=Z55,CHOOSE(WEEKDAY(Z55),"",Raspored!C13,Raspored!D13,Raspored!E13,Raspored!F13,Raspored!G13,""))),""),UPIS!Z8)</f>
        <v>0</v>
      </c>
      <c r="AA72" s="123">
        <f ca="1">IF(ISBLANK(UPIS!AA8),IF(COUNTA(UPIS!AA7:'UPIS'!AA30)=0,IF(AA63,IF(TODAY()+31&gt;=AA55,CHOOSE(WEEKDAY(AA55),"",Raspored!C5,Raspored!D5,Raspored!E5,Raspored!F5,Raspored!G5,"")),IF(TODAY()&gt;=AA55,CHOOSE(WEEKDAY(AA55),"",Raspored!C13,Raspored!D13,Raspored!E13,Raspored!F13,Raspored!G13,""))),""),UPIS!AA8)</f>
        <v>0</v>
      </c>
      <c r="AB72" s="123">
        <f ca="1">IF(ISBLANK(UPIS!AB8),IF(COUNTA(UPIS!AB7:'UPIS'!AB30)=0,IF(AB63,IF(TODAY()+31&gt;=AB55,CHOOSE(WEEKDAY(AB55),"",Raspored!C5,Raspored!D5,Raspored!E5,Raspored!F5,Raspored!G5,"")),IF(TODAY()&gt;=AB55,CHOOSE(WEEKDAY(AB55),"",Raspored!C13,Raspored!D13,Raspored!E13,Raspored!F13,Raspored!G13,""))),""),UPIS!AB8)</f>
        <v>0</v>
      </c>
      <c r="AC72" s="123">
        <f ca="1">IF(ISBLANK(UPIS!AC8),IF(COUNTA(UPIS!AC7:'UPIS'!AC30)=0,IF(AC63,IF(TODAY()+31&gt;=AC55,CHOOSE(WEEKDAY(AC55),"",Raspored!C5,Raspored!D5,Raspored!E5,Raspored!F5,Raspored!G5,"")),IF(TODAY()&gt;=AC55,CHOOSE(WEEKDAY(AC55),"",Raspored!C13,Raspored!D13,Raspored!E13,Raspored!F13,Raspored!G13,""))),""),UPIS!AC8)</f>
        <v>0</v>
      </c>
      <c r="AD72" s="123">
        <f ca="1">IF(ISBLANK(UPIS!AD8),IF(COUNTA(UPIS!AD7:'UPIS'!AD30)=0,IF(AD63,IF(TODAY()+31&gt;=AD55,CHOOSE(WEEKDAY(AD55),"",Raspored!C5,Raspored!D5,Raspored!E5,Raspored!F5,Raspored!G5,"")),IF(TODAY()&gt;=AD55,CHOOSE(WEEKDAY(AD55),"",Raspored!C13,Raspored!D13,Raspored!E13,Raspored!F13,Raspored!G13,""))),""),UPIS!AD8)</f>
        <v>0</v>
      </c>
      <c r="AE72" s="123" t="str">
        <f ca="1">IF(ISBLANK(UPIS!AE8),IF(COUNTA(UPIS!AE7:'UPIS'!AE30)=0,IF(AE63,IF(TODAY()+31&gt;=AE55,CHOOSE(WEEKDAY(AE55),"",Raspored!C5,Raspored!D5,Raspored!E5,Raspored!F5,Raspored!G5,"")),IF(TODAY()&gt;=AE55,CHOOSE(WEEKDAY(AE55),"",Raspored!C13,Raspored!D13,Raspored!E13,Raspored!F13,Raspored!G13,""))),""),UPIS!AE8)</f>
        <v/>
      </c>
      <c r="AF72" s="123" t="str">
        <f ca="1">IF(AF7="","",IF(ISBLANK(UPIS!AF8),IF(COUNTA(UPIS!AF7:'UPIS'!AF30)=0,IF(AF63,IF(TODAY()+31&gt;=AF55,CHOOSE(WEEKDAY(AF55),"",Raspored!C5,Raspored!D5,Raspored!E5,Raspored!F5,Raspored!G5,"")),IF(TODAY()&gt;=AF55,CHOOSE(WEEKDAY(AF55),"",Raspored!C13,Raspored!D13,Raspored!E13,Raspored!F13,Raspored!G13,""))),""),UPIS!AF8))</f>
        <v/>
      </c>
      <c r="AG72" s="123">
        <f ca="1">IF(AG7="","",IF(ISBLANK(UPIS!AG8),IF(COUNTA(UPIS!AG7:'UPIS'!AG30)=0,IF(AG63,IF(TODAY()+31&gt;=AG55,CHOOSE(WEEKDAY(AG55),"",Raspored!C5,Raspored!D5,Raspored!E5,Raspored!F5,Raspored!G5,"")),IF(TODAY()&gt;=AG55,CHOOSE(WEEKDAY(AG55),"",Raspored!C13,Raspored!D13,Raspored!E13,Raspored!F13,Raspored!G13,""))),""),UPIS!AG8))</f>
        <v>0</v>
      </c>
      <c r="AH72" s="123">
        <f ca="1">IF(AH7="","",IF(ISBLANK(UPIS!AH8),IF(COUNTA(UPIS!AH7:'UPIS'!AH30)=0,IF(AH63,IF(TODAY()+31&gt;=AH55,CHOOSE(WEEKDAY(AH55),"",Raspored!C5,Raspored!D5,Raspored!E5,Raspored!F5,Raspored!G5,"")),IF(TODAY()&gt;=AH55,CHOOSE(WEEKDAY(AH55),"",Raspored!C13,Raspored!D13,Raspored!E13,Raspored!F13,Raspored!G13,""))),""),UPIS!AH8))</f>
        <v>0</v>
      </c>
      <c r="AM72" s="2" t="s">
        <v>87</v>
      </c>
      <c r="AN72" s="2">
        <f ca="1">COUNT(D13:AH13)*D50</f>
        <v>0</v>
      </c>
    </row>
    <row r="73" spans="3:42" ht="24" hidden="1" thickBot="1">
      <c r="D73" s="124">
        <f ca="1">IFERROR(D72-D71,0)*24</f>
        <v>0</v>
      </c>
      <c r="E73" s="124">
        <f t="shared" ref="E73:AH73" ca="1" si="15">IFERROR(E72-E71,0)*24</f>
        <v>0</v>
      </c>
      <c r="F73" s="124">
        <f t="shared" ca="1" si="15"/>
        <v>0</v>
      </c>
      <c r="G73" s="124">
        <f t="shared" ca="1" si="15"/>
        <v>0</v>
      </c>
      <c r="H73" s="124">
        <f t="shared" ca="1" si="15"/>
        <v>0</v>
      </c>
      <c r="I73" s="124">
        <f t="shared" ca="1" si="15"/>
        <v>0</v>
      </c>
      <c r="J73" s="124">
        <f t="shared" ca="1" si="15"/>
        <v>0</v>
      </c>
      <c r="K73" s="124">
        <f t="shared" ca="1" si="15"/>
        <v>0</v>
      </c>
      <c r="L73" s="124">
        <f t="shared" ca="1" si="15"/>
        <v>0</v>
      </c>
      <c r="M73" s="124">
        <f t="shared" ca="1" si="15"/>
        <v>0</v>
      </c>
      <c r="N73" s="124">
        <f t="shared" ca="1" si="15"/>
        <v>0</v>
      </c>
      <c r="O73" s="124">
        <f t="shared" ca="1" si="15"/>
        <v>0</v>
      </c>
      <c r="P73" s="124">
        <f t="shared" ca="1" si="15"/>
        <v>0</v>
      </c>
      <c r="Q73" s="124">
        <f t="shared" ca="1" si="15"/>
        <v>0</v>
      </c>
      <c r="R73" s="124">
        <f t="shared" ca="1" si="15"/>
        <v>0</v>
      </c>
      <c r="S73" s="124">
        <f t="shared" ca="1" si="15"/>
        <v>0</v>
      </c>
      <c r="T73" s="124">
        <f t="shared" ca="1" si="15"/>
        <v>0</v>
      </c>
      <c r="U73" s="124">
        <f t="shared" ca="1" si="15"/>
        <v>0</v>
      </c>
      <c r="V73" s="124">
        <f t="shared" ca="1" si="15"/>
        <v>0</v>
      </c>
      <c r="W73" s="124">
        <f t="shared" ca="1" si="15"/>
        <v>0</v>
      </c>
      <c r="X73" s="124">
        <f t="shared" ca="1" si="15"/>
        <v>0</v>
      </c>
      <c r="Y73" s="124">
        <f t="shared" ca="1" si="15"/>
        <v>0</v>
      </c>
      <c r="Z73" s="124">
        <f t="shared" ca="1" si="15"/>
        <v>0</v>
      </c>
      <c r="AA73" s="124">
        <f t="shared" ca="1" si="15"/>
        <v>0</v>
      </c>
      <c r="AB73" s="124">
        <f t="shared" ca="1" si="15"/>
        <v>0</v>
      </c>
      <c r="AC73" s="124">
        <f t="shared" ca="1" si="15"/>
        <v>0</v>
      </c>
      <c r="AD73" s="124">
        <f t="shared" ca="1" si="15"/>
        <v>0</v>
      </c>
      <c r="AE73" s="124">
        <f t="shared" ca="1" si="15"/>
        <v>0</v>
      </c>
      <c r="AF73" s="124">
        <f t="shared" ca="1" si="15"/>
        <v>0</v>
      </c>
      <c r="AG73" s="124">
        <f t="shared" ca="1" si="15"/>
        <v>0</v>
      </c>
      <c r="AH73" s="124">
        <f t="shared" ca="1" si="15"/>
        <v>0</v>
      </c>
      <c r="AM73" s="2" t="s">
        <v>81</v>
      </c>
      <c r="AN73" s="2">
        <f ca="1">AN72-AM80</f>
        <v>0</v>
      </c>
    </row>
    <row r="74" spans="3:42" ht="14.25" hidden="1" thickTop="1" thickBot="1"/>
    <row r="75" spans="3:42" ht="31.15" hidden="1" customHeight="1" thickTop="1" thickBot="1">
      <c r="D75" s="123" t="str">
        <f ca="1">IF(ISBLANK(UPIS!D10),IF(COUNTA(UPIS!D7:'UPIS'!D30)=0,IF(D63,IF(TODAY()+31&gt;=D55,CHOOSE(WEEKDAY(D55),"",Raspored!C6,Raspored!D6,Raspored!E6,Raspored!F6,Raspored!G6,"")),IF(TODAY()&gt;=D55,CHOOSE(WEEKDAY(D55),"",Raspored!C14,Raspored!D14,Raspored!E14,Raspored!F14,Raspored!G14,""))),""),UPIS!D10)</f>
        <v/>
      </c>
      <c r="E75" s="123">
        <f ca="1">IF(ISBLANK(UPIS!E10),IF(COUNTA(UPIS!E7:'UPIS'!E30)=0,IF(E63,IF(TODAY()+31&gt;=E55,CHOOSE(WEEKDAY(E55),"",Raspored!C6,Raspored!D6,Raspored!E6,Raspored!F6,Raspored!G6,"")),IF(TODAY()&gt;=E55,CHOOSE(WEEKDAY(E55),"",Raspored!C14,Raspored!D14,Raspored!E14,Raspored!F14,Raspored!G14,""))),""),UPIS!E10)</f>
        <v>0</v>
      </c>
      <c r="F75" s="123">
        <f ca="1">IF(ISBLANK(UPIS!F10),IF(COUNTA(UPIS!F7:'UPIS'!F30)=0,IF(F63,IF(TODAY()+31&gt;=F55,CHOOSE(WEEKDAY(F55),"",Raspored!C6,Raspored!D6,Raspored!E6,Raspored!F6,Raspored!G6,"")),IF(TODAY()&gt;=F55,CHOOSE(WEEKDAY(F55),"",Raspored!C14,Raspored!D14,Raspored!E14,Raspored!F14,Raspored!G14,""))),""),UPIS!F10)</f>
        <v>0</v>
      </c>
      <c r="G75" s="123">
        <f ca="1">IF(ISBLANK(UPIS!G10),IF(COUNTA(UPIS!G7:'UPIS'!G30)=0,IF(G63,IF(TODAY()+31&gt;=G55,CHOOSE(WEEKDAY(G55),"",Raspored!C6,Raspored!D6,Raspored!E6,Raspored!F6,Raspored!G6,"")),IF(TODAY()&gt;=G55,CHOOSE(WEEKDAY(G55),"",Raspored!C14,Raspored!D14,Raspored!E14,Raspored!F14,Raspored!G14,""))),""),UPIS!G10)</f>
        <v>0</v>
      </c>
      <c r="H75" s="123">
        <f ca="1">IF(ISBLANK(UPIS!H10),IF(COUNTA(UPIS!H7:'UPIS'!H30)=0,IF(H63,IF(TODAY()+31&gt;=H55,CHOOSE(WEEKDAY(H55),"",Raspored!C6,Raspored!D6,Raspored!E6,Raspored!F6,Raspored!G6,"")),IF(TODAY()&gt;=H55,CHOOSE(WEEKDAY(H55),"",Raspored!C14,Raspored!D14,Raspored!E14,Raspored!F14,Raspored!G14,""))),""),UPIS!H10)</f>
        <v>0</v>
      </c>
      <c r="I75" s="123">
        <f ca="1">IF(ISBLANK(UPIS!I10),IF(COUNTA(UPIS!I7:'UPIS'!I30)=0,IF(I63,IF(TODAY()+31&gt;=I55,CHOOSE(WEEKDAY(I55),"",Raspored!C6,Raspored!D6,Raspored!E6,Raspored!F6,Raspored!G6,"")),IF(TODAY()&gt;=I55,CHOOSE(WEEKDAY(I55),"",Raspored!C14,Raspored!D14,Raspored!E14,Raspored!F14,Raspored!G14,""))),""),UPIS!I10)</f>
        <v>0</v>
      </c>
      <c r="J75" s="123" t="str">
        <f ca="1">IF(ISBLANK(UPIS!J10),IF(COUNTA(UPIS!J7:'UPIS'!J30)=0,IF(J63,IF(TODAY()+31&gt;=J55,CHOOSE(WEEKDAY(J55),"",Raspored!C6,Raspored!D6,Raspored!E6,Raspored!F6,Raspored!G6,"")),IF(TODAY()&gt;=J55,CHOOSE(WEEKDAY(J55),"",Raspored!C14,Raspored!D14,Raspored!E14,Raspored!F14,Raspored!G14,""))),""),UPIS!J10)</f>
        <v/>
      </c>
      <c r="K75" s="123" t="str">
        <f ca="1">IF(ISBLANK(UPIS!K10),IF(COUNTA(UPIS!K7:'UPIS'!K30)=0,IF(K63,IF(TODAY()+31&gt;=K55,CHOOSE(WEEKDAY(K55),"",Raspored!C6,Raspored!D6,Raspored!E6,Raspored!F6,Raspored!G6,"")),IF(TODAY()&gt;=K55,CHOOSE(WEEKDAY(K55),"",Raspored!C14,Raspored!D14,Raspored!E14,Raspored!F14,Raspored!G14,""))),""),UPIS!K10)</f>
        <v/>
      </c>
      <c r="L75" s="123">
        <f ca="1">IF(ISBLANK(UPIS!L10),IF(COUNTA(UPIS!L7:'UPIS'!L30)=0,IF(L63,IF(TODAY()+31&gt;=L55,CHOOSE(WEEKDAY(L55),"",Raspored!C6,Raspored!D6,Raspored!E6,Raspored!F6,Raspored!G6,"")),IF(TODAY()&gt;=L55,CHOOSE(WEEKDAY(L55),"",Raspored!C14,Raspored!D14,Raspored!E14,Raspored!F14,Raspored!G14,""))),""),UPIS!L10)</f>
        <v>0</v>
      </c>
      <c r="M75" s="123">
        <f ca="1">IF(ISBLANK(UPIS!M10),IF(COUNTA(UPIS!M7:'UPIS'!M30)=0,IF(M63,IF(TODAY()+31&gt;=M55,CHOOSE(WEEKDAY(M55),"",Raspored!C6,Raspored!D6,Raspored!E6,Raspored!F6,Raspored!G6,"")),IF(TODAY()&gt;=M55,CHOOSE(WEEKDAY(M55),"",Raspored!C14,Raspored!D14,Raspored!E14,Raspored!F14,Raspored!G14,""))),""),UPIS!M10)</f>
        <v>0</v>
      </c>
      <c r="N75" s="123">
        <f ca="1">IF(ISBLANK(UPIS!N10),IF(COUNTA(UPIS!N7:'UPIS'!N30)=0,IF(N63,IF(TODAY()+31&gt;=N55,CHOOSE(WEEKDAY(N55),"",Raspored!C6,Raspored!D6,Raspored!E6,Raspored!F6,Raspored!G6,"")),IF(TODAY()&gt;=N55,CHOOSE(WEEKDAY(N55),"",Raspored!C14,Raspored!D14,Raspored!E14,Raspored!F14,Raspored!G14,""))),""),UPIS!N10)</f>
        <v>0</v>
      </c>
      <c r="O75" s="123">
        <f ca="1">IF(ISBLANK(UPIS!O10),IF(COUNTA(UPIS!O7:'UPIS'!O30)=0,IF(O63,IF(TODAY()+31&gt;=O55,CHOOSE(WEEKDAY(O55),"",Raspored!C6,Raspored!D6,Raspored!E6,Raspored!F6,Raspored!G6,"")),IF(TODAY()&gt;=O55,CHOOSE(WEEKDAY(O55),"",Raspored!C14,Raspored!D14,Raspored!E14,Raspored!F14,Raspored!G14,""))),""),UPIS!O10)</f>
        <v>0</v>
      </c>
      <c r="P75" s="123">
        <f ca="1">IF(ISBLANK(UPIS!P10),IF(COUNTA(UPIS!P7:'UPIS'!P30)=0,IF(P63,IF(TODAY()+31&gt;=P55,CHOOSE(WEEKDAY(P55),"",Raspored!C6,Raspored!D6,Raspored!E6,Raspored!F6,Raspored!G6,"")),IF(TODAY()&gt;=P55,CHOOSE(WEEKDAY(P55),"",Raspored!C14,Raspored!D14,Raspored!E14,Raspored!F14,Raspored!G14,""))),""),UPIS!P10)</f>
        <v>0</v>
      </c>
      <c r="Q75" s="123" t="str">
        <f ca="1">IF(ISBLANK(UPIS!Q10),IF(COUNTA(UPIS!Q7:'UPIS'!Q30)=0,IF(Q63,IF(TODAY()+31&gt;=Q55,CHOOSE(WEEKDAY(Q55),"",Raspored!C6,Raspored!D6,Raspored!E6,Raspored!F6,Raspored!G6,"")),IF(TODAY()&gt;=Q55,CHOOSE(WEEKDAY(Q55),"",Raspored!C14,Raspored!D14,Raspored!E14,Raspored!F14,Raspored!G14,""))),""),UPIS!Q10)</f>
        <v/>
      </c>
      <c r="R75" s="123" t="str">
        <f ca="1">IF(ISBLANK(UPIS!R10),IF(COUNTA(UPIS!R7:'UPIS'!R30)=0,IF(R63,IF(TODAY()+31&gt;=R55,CHOOSE(WEEKDAY(R55),"",Raspored!C6,Raspored!D6,Raspored!E6,Raspored!F6,Raspored!G6,"")),IF(TODAY()&gt;=R55,CHOOSE(WEEKDAY(R55),"",Raspored!C14,Raspored!D14,Raspored!E14,Raspored!F14,Raspored!G14,""))),""),UPIS!R10)</f>
        <v/>
      </c>
      <c r="S75" s="123">
        <f ca="1">IF(ISBLANK(UPIS!S10),IF(COUNTA(UPIS!S7:'UPIS'!S30)=0,IF(S63,IF(TODAY()+31&gt;=S55,CHOOSE(WEEKDAY(S55),"",Raspored!C6,Raspored!D6,Raspored!E6,Raspored!F6,Raspored!G6,"")),IF(TODAY()&gt;=S55,CHOOSE(WEEKDAY(S55),"",Raspored!C14,Raspored!D14,Raspored!E14,Raspored!F14,Raspored!G14,""))),""),UPIS!S10)</f>
        <v>0</v>
      </c>
      <c r="T75" s="123">
        <f ca="1">IF(ISBLANK(UPIS!T10),IF(COUNTA(UPIS!T7:'UPIS'!T30)=0,IF(T63,IF(TODAY()+31&gt;=T55,CHOOSE(WEEKDAY(T55),"",Raspored!C6,Raspored!D6,Raspored!E6,Raspored!F6,Raspored!G6,"")),IF(TODAY()&gt;=T55,CHOOSE(WEEKDAY(T55),"",Raspored!C14,Raspored!D14,Raspored!E14,Raspored!F14,Raspored!G14,""))),""),UPIS!T10)</f>
        <v>0</v>
      </c>
      <c r="U75" s="125">
        <f ca="1">IF(ISBLANK(UPIS!U10),IF(COUNTA(UPIS!U7:'UPIS'!U30)=0,IF(U63,IF(TODAY()+31&gt;=U55,CHOOSE(WEEKDAY(U55),"",Raspored!C6,Raspored!D6,Raspored!E6,Raspored!F6,Raspored!G6,"")),IF(TODAY()&gt;=U55,CHOOSE(WEEKDAY(U55),"",Raspored!C14,Raspored!D14,Raspored!E14,Raspored!F14,Raspored!G14,""))),""),UPIS!U10)</f>
        <v>0</v>
      </c>
      <c r="V75" s="125">
        <f ca="1">IF(ISBLANK(UPIS!V10),IF(COUNTA(UPIS!V7:'UPIS'!V30)=0,IF(V63,IF(TODAY()+31&gt;=V55,CHOOSE(WEEKDAY(V55),"",Raspored!C6,Raspored!D6,Raspored!E6,Raspored!F6,Raspored!G6,"")),IF(TODAY()&gt;=V55,CHOOSE(WEEKDAY(V55),"",Raspored!C14,Raspored!D14,Raspored!E14,Raspored!F14,Raspored!G14,""))),""),UPIS!V10)</f>
        <v>0</v>
      </c>
      <c r="W75" s="125">
        <f ca="1">IF(ISBLANK(UPIS!W10),IF(COUNTA(UPIS!W7:'UPIS'!W30)=0,IF(W63,IF(TODAY()+31&gt;=W55,CHOOSE(WEEKDAY(W55),"",Raspored!C6,Raspored!D6,Raspored!E6,Raspored!F6,Raspored!G6,"")),IF(TODAY()&gt;=W55,CHOOSE(WEEKDAY(W55),"",Raspored!C14,Raspored!D14,Raspored!E14,Raspored!F14,Raspored!G14,""))),""),UPIS!W10)</f>
        <v>0</v>
      </c>
      <c r="X75" s="125" t="str">
        <f ca="1">IF(ISBLANK(UPIS!X10),IF(COUNTA(UPIS!X7:'UPIS'!X30)=0,IF(X63,IF(TODAY()+31&gt;=X55,CHOOSE(WEEKDAY(X55),"",Raspored!C6,Raspored!D6,Raspored!E6,Raspored!F6,Raspored!G6,"")),IF(TODAY()&gt;=X55,CHOOSE(WEEKDAY(X55),"",Raspored!C14,Raspored!D14,Raspored!E14,Raspored!F14,Raspored!G14,""))),""),UPIS!X10)</f>
        <v/>
      </c>
      <c r="Y75" s="123" t="str">
        <f ca="1">IF(ISBLANK(UPIS!Y10),IF(COUNTA(UPIS!Y7:'UPIS'!Y30)=0,IF(Y63,IF(TODAY()+31&gt;=Y55,CHOOSE(WEEKDAY(Y55),"",Raspored!C6,Raspored!D6,Raspored!E6,Raspored!F6,Raspored!G6,"")),IF(TODAY()&gt;=Y55,CHOOSE(WEEKDAY(Y55),"",Raspored!C14,Raspored!D14,Raspored!E14,Raspored!F14,Raspored!G14,""))),""),UPIS!Y10)</f>
        <v/>
      </c>
      <c r="Z75" s="123">
        <f ca="1">IF(ISBLANK(UPIS!Z10),IF(COUNTA(UPIS!Z7:'UPIS'!Z30)=0,IF(Z63,IF(TODAY()+31&gt;=Z55,CHOOSE(WEEKDAY(Z55),"",Raspored!C6,Raspored!D6,Raspored!E6,Raspored!F6,Raspored!G6,"")),IF(TODAY()&gt;=Z55,CHOOSE(WEEKDAY(Z55),"",Raspored!C14,Raspored!D14,Raspored!E14,Raspored!F14,Raspored!G14,""))),""),UPIS!Z10)</f>
        <v>0</v>
      </c>
      <c r="AA75" s="123">
        <f ca="1">IF(ISBLANK(UPIS!AA10),IF(COUNTA(UPIS!AA7:'UPIS'!AA30)=0,IF(AA63,IF(TODAY()+31&gt;=AA55,CHOOSE(WEEKDAY(AA55),"",Raspored!C6,Raspored!D6,Raspored!E6,Raspored!F6,Raspored!G6,"")),IF(TODAY()&gt;=AA55,CHOOSE(WEEKDAY(AA55),"",Raspored!C14,Raspored!D14,Raspored!E14,Raspored!F14,Raspored!G14,""))),""),UPIS!AA10)</f>
        <v>0</v>
      </c>
      <c r="AB75" s="123">
        <f ca="1">IF(ISBLANK(UPIS!AB10),IF(COUNTA(UPIS!AB7:'UPIS'!AB30)=0,IF(AB63,IF(TODAY()+31&gt;=AB55,CHOOSE(WEEKDAY(AB55),"",Raspored!C6,Raspored!D6,Raspored!E6,Raspored!F6,Raspored!G6,"")),IF(TODAY()&gt;=AB55,CHOOSE(WEEKDAY(AB55),"",Raspored!C14,Raspored!D14,Raspored!E14,Raspored!F14,Raspored!G14,""))),""),UPIS!AB10)</f>
        <v>0</v>
      </c>
      <c r="AC75" s="123">
        <f ca="1">IF(ISBLANK(UPIS!AC10),IF(COUNTA(UPIS!AC7:'UPIS'!AC30)=0,IF(AC63,IF(TODAY()+31&gt;=AC55,CHOOSE(WEEKDAY(AC55),"",Raspored!C6,Raspored!D6,Raspored!E6,Raspored!F6,Raspored!G6,"")),IF(TODAY()&gt;=AC55,CHOOSE(WEEKDAY(AC55),"",Raspored!C14,Raspored!D14,Raspored!E14,Raspored!F14,Raspored!G14,""))),""),UPIS!AC10)</f>
        <v>0</v>
      </c>
      <c r="AD75" s="123">
        <f ca="1">IF(ISBLANK(UPIS!AD10),IF(COUNTA(UPIS!AD7:'UPIS'!AD30)=0,IF(AD63,IF(TODAY()+31&gt;=AD55,CHOOSE(WEEKDAY(AD55),"",Raspored!C6,Raspored!D6,Raspored!E6,Raspored!F6,Raspored!G6,"")),IF(TODAY()&gt;=AD55,CHOOSE(WEEKDAY(AD55),"",Raspored!C14,Raspored!D14,Raspored!E14,Raspored!F14,Raspored!G14,""))),""),UPIS!AD10)</f>
        <v>0</v>
      </c>
      <c r="AE75" s="123" t="str">
        <f ca="1">IF(ISBLANK(UPIS!AE10),IF(COUNTA(UPIS!AE7:'UPIS'!AE30)=0,IF(AE63,IF(TODAY()+31&gt;=AE55,CHOOSE(WEEKDAY(AE55),"",Raspored!C6,Raspored!D6,Raspored!E6,Raspored!F6,Raspored!G6,"")),IF(TODAY()&gt;=AE55,CHOOSE(WEEKDAY(AE55),"",Raspored!C14,Raspored!D14,Raspored!E14,Raspored!F14,Raspored!G14,""))),""),UPIS!AE10)</f>
        <v/>
      </c>
      <c r="AF75" s="123" t="str">
        <f ca="1">IF(AF7="","",IF(ISBLANK(UPIS!AF10),IF(COUNTA(UPIS!AF7:'UPIS'!AF30)=0,IF(AF63,IF(TODAY()+31&gt;=AF55,CHOOSE(WEEKDAY(AF55),"",Raspored!C6,Raspored!D6,Raspored!E6,Raspored!F6,Raspored!G6,"")),IF(TODAY()&gt;=AF55,CHOOSE(WEEKDAY(AF55),"",Raspored!C14,Raspored!D14,Raspored!E14,Raspored!F14,Raspored!G14,""))),""),UPIS!AF10))</f>
        <v/>
      </c>
      <c r="AG75" s="123">
        <f ca="1">IF(AG7="","",IF(ISBLANK(UPIS!AG10),IF(COUNTA(UPIS!AG7:'UPIS'!AG30)=0,IF(AG63,IF(TODAY()+31&gt;=AG55,CHOOSE(WEEKDAY(AG55),"",Raspored!C6,Raspored!D6,Raspored!E6,Raspored!F6,Raspored!G6,"")),IF(TODAY()&gt;=AG55,CHOOSE(WEEKDAY(AG55),"",Raspored!C14,Raspored!D14,Raspored!E14,Raspored!F14,Raspored!G14,""))),""),UPIS!AG10))</f>
        <v>0</v>
      </c>
      <c r="AH75" s="123">
        <f ca="1">IF(AH7="","",IF(ISBLANK(UPIS!AH10),IF(COUNTA(UPIS!AH7:'UPIS'!AH30)=0,IF(AH63,IF(TODAY()+31&gt;=AH55,CHOOSE(WEEKDAY(AH55),"",Raspored!C6,Raspored!D6,Raspored!E6,Raspored!F6,Raspored!G6,"")),IF(TODAY()&gt;=AH55,CHOOSE(WEEKDAY(AH55),"",Raspored!C14,Raspored!D14,Raspored!E14,Raspored!F14,Raspored!G14,""))),""),UPIS!AH10))</f>
        <v>0</v>
      </c>
    </row>
    <row r="76" spans="3:42" ht="30.6" hidden="1" customHeight="1" thickTop="1">
      <c r="D76" s="123" t="str">
        <f ca="1">IF(ISBLANK(UPIS!D11),IF(COUNTA(UPIS!D7:'UPIS'!D30)=0,IF(D63,IF(TODAY()+31&gt;=D55,CHOOSE(WEEKDAY(D55),"",Raspored!C7,Raspored!D7,Raspored!E7,Raspored!F7,Raspored!G7,"")),IF(TODAY()&gt;=D55,CHOOSE(WEEKDAY(D55),"",Raspored!C15,Raspored!D15,Raspored!E15,Raspored!F15,Raspored!G15,""))),""),UPIS!D11)</f>
        <v/>
      </c>
      <c r="E76" s="123">
        <f ca="1">IF(ISBLANK(UPIS!E11),IF(COUNTA(UPIS!E7:'UPIS'!E30)=0,IF(E63,IF(TODAY()+31&gt;=E55,CHOOSE(WEEKDAY(E55),"",Raspored!C7,Raspored!D7,Raspored!E7,Raspored!F7,Raspored!G7,"")),IF(TODAY()&gt;=E55,CHOOSE(WEEKDAY(E55),"",Raspored!C15,Raspored!D15,Raspored!E15,Raspored!F15,Raspored!G15,""))),""),UPIS!E11)</f>
        <v>0</v>
      </c>
      <c r="F76" s="123">
        <f ca="1">IF(ISBLANK(UPIS!F11),IF(COUNTA(UPIS!F7:'UPIS'!F30)=0,IF(F63,IF(TODAY()+31&gt;=F55,CHOOSE(WEEKDAY(F55),"",Raspored!C7,Raspored!D7,Raspored!E7,Raspored!F7,Raspored!G7,"")),IF(TODAY()&gt;=F55,CHOOSE(WEEKDAY(F55),"",Raspored!C15,Raspored!D15,Raspored!E15,Raspored!F15,Raspored!G15,""))),""),UPIS!F11)</f>
        <v>0</v>
      </c>
      <c r="G76" s="123">
        <f ca="1">IF(ISBLANK(UPIS!G11),IF(COUNTA(UPIS!G7:'UPIS'!G30)=0,IF(G63,IF(TODAY()+31&gt;=G55,CHOOSE(WEEKDAY(G55),"",Raspored!C7,Raspored!D7,Raspored!E7,Raspored!F7,Raspored!G7,"")),IF(TODAY()&gt;=G55,CHOOSE(WEEKDAY(G55),"",Raspored!C15,Raspored!D15,Raspored!E15,Raspored!F15,Raspored!G15,""))),""),UPIS!G11)</f>
        <v>0</v>
      </c>
      <c r="H76" s="123">
        <f ca="1">IF(ISBLANK(UPIS!H11),IF(COUNTA(UPIS!H7:'UPIS'!H30)=0,IF(H63,IF(TODAY()+31&gt;=H55,CHOOSE(WEEKDAY(H55),"",Raspored!C7,Raspored!D7,Raspored!E7,Raspored!F7,Raspored!G7,"")),IF(TODAY()&gt;=H55,CHOOSE(WEEKDAY(H55),"",Raspored!C15,Raspored!D15,Raspored!E15,Raspored!F15,Raspored!G15,""))),""),UPIS!H11)</f>
        <v>0</v>
      </c>
      <c r="I76" s="123">
        <f ca="1">IF(ISBLANK(UPIS!I11),IF(COUNTA(UPIS!I7:'UPIS'!I30)=0,IF(I63,IF(TODAY()+31&gt;=I55,CHOOSE(WEEKDAY(I55),"",Raspored!C7,Raspored!D7,Raspored!E7,Raspored!F7,Raspored!G7,"")),IF(TODAY()&gt;=I55,CHOOSE(WEEKDAY(I55),"",Raspored!C15,Raspored!D15,Raspored!E15,Raspored!F15,Raspored!G15,""))),""),UPIS!I11)</f>
        <v>0</v>
      </c>
      <c r="J76" s="123" t="str">
        <f ca="1">IF(ISBLANK(UPIS!J11),IF(COUNTA(UPIS!J7:'UPIS'!J30)=0,IF(J63,IF(TODAY()+31&gt;=J55,CHOOSE(WEEKDAY(J55),"",Raspored!C7,Raspored!D7,Raspored!E7,Raspored!F7,Raspored!G7,"")),IF(TODAY()&gt;=J55,CHOOSE(WEEKDAY(J55),"",Raspored!C15,Raspored!D15,Raspored!E15,Raspored!F15,Raspored!G15,""))),""),UPIS!J11)</f>
        <v/>
      </c>
      <c r="K76" s="123" t="str">
        <f ca="1">IF(ISBLANK(UPIS!K11),IF(COUNTA(UPIS!K7:'UPIS'!K30)=0,IF(K63,IF(TODAY()+31&gt;=K55,CHOOSE(WEEKDAY(K55),"",Raspored!C7,Raspored!D7,Raspored!E7,Raspored!F7,Raspored!G7,"")),IF(TODAY()&gt;=K55,CHOOSE(WEEKDAY(K55),"",Raspored!C15,Raspored!D15,Raspored!E15,Raspored!F15,Raspored!G15,""))),""),UPIS!K11)</f>
        <v/>
      </c>
      <c r="L76" s="123">
        <f ca="1">IF(ISBLANK(UPIS!L11),IF(COUNTA(UPIS!L7:'UPIS'!L30)=0,IF(L63,IF(TODAY()+31&gt;=L55,CHOOSE(WEEKDAY(L55),"",Raspored!C7,Raspored!D7,Raspored!E7,Raspored!F7,Raspored!G7,"")),IF(TODAY()&gt;=L55,CHOOSE(WEEKDAY(L55),"",Raspored!C15,Raspored!D15,Raspored!E15,Raspored!F15,Raspored!G15,""))),""),UPIS!L11)</f>
        <v>0</v>
      </c>
      <c r="M76" s="123">
        <f ca="1">IF(ISBLANK(UPIS!M11),IF(COUNTA(UPIS!M7:'UPIS'!M30)=0,IF(M63,IF(TODAY()+31&gt;=M55,CHOOSE(WEEKDAY(M55),"",Raspored!C7,Raspored!D7,Raspored!E7,Raspored!F7,Raspored!G7,"")),IF(TODAY()&gt;=M55,CHOOSE(WEEKDAY(M55),"",Raspored!C15,Raspored!D15,Raspored!E15,Raspored!F15,Raspored!G15,""))),""),UPIS!M11)</f>
        <v>0</v>
      </c>
      <c r="N76" s="123">
        <f ca="1">IF(ISBLANK(UPIS!N11),IF(COUNTA(UPIS!N7:'UPIS'!N30)=0,IF(N63,IF(TODAY()+31&gt;=N55,CHOOSE(WEEKDAY(N55),"",Raspored!C7,Raspored!D7,Raspored!E7,Raspored!F7,Raspored!G7,"")),IF(TODAY()&gt;=N55,CHOOSE(WEEKDAY(N55),"",Raspored!C15,Raspored!D15,Raspored!E15,Raspored!F15,Raspored!G15,""))),""),UPIS!N11)</f>
        <v>0</v>
      </c>
      <c r="O76" s="123">
        <f ca="1">IF(ISBLANK(UPIS!O11),IF(COUNTA(UPIS!O7:'UPIS'!O30)=0,IF(O63,IF(TODAY()+31&gt;=O55,CHOOSE(WEEKDAY(O55),"",Raspored!C7,Raspored!D7,Raspored!E7,Raspored!F7,Raspored!G7,"")),IF(TODAY()&gt;=O55,CHOOSE(WEEKDAY(O55),"",Raspored!C15,Raspored!D15,Raspored!E15,Raspored!F15,Raspored!G15,""))),""),UPIS!O11)</f>
        <v>0</v>
      </c>
      <c r="P76" s="123">
        <f ca="1">IF(ISBLANK(UPIS!P11),IF(COUNTA(UPIS!P7:'UPIS'!P30)=0,IF(P63,IF(TODAY()+31&gt;=P55,CHOOSE(WEEKDAY(P55),"",Raspored!C7,Raspored!D7,Raspored!E7,Raspored!F7,Raspored!G7,"")),IF(TODAY()&gt;=P55,CHOOSE(WEEKDAY(P55),"",Raspored!C15,Raspored!D15,Raspored!E15,Raspored!F15,Raspored!G15,""))),""),UPIS!P11)</f>
        <v>0</v>
      </c>
      <c r="Q76" s="123" t="str">
        <f ca="1">IF(ISBLANK(UPIS!Q11),IF(COUNTA(UPIS!Q7:'UPIS'!Q30)=0,IF(Q63,IF(TODAY()+31&gt;=Q55,CHOOSE(WEEKDAY(Q55),"",Raspored!C7,Raspored!D7,Raspored!E7,Raspored!F7,Raspored!G7,"")),IF(TODAY()&gt;=Q55,CHOOSE(WEEKDAY(Q55),"",Raspored!C15,Raspored!D15,Raspored!E15,Raspored!F15,Raspored!G15,""))),""),UPIS!Q11)</f>
        <v/>
      </c>
      <c r="R76" s="123" t="str">
        <f ca="1">IF(ISBLANK(UPIS!R11),IF(COUNTA(UPIS!R7:'UPIS'!R30)=0,IF(R63,IF(TODAY()+31&gt;=R55,CHOOSE(WEEKDAY(R55),"",Raspored!C7,Raspored!D7,Raspored!E7,Raspored!F7,Raspored!G7,"")),IF(TODAY()&gt;=R55,CHOOSE(WEEKDAY(R55),"",Raspored!C15,Raspored!D15,Raspored!E15,Raspored!F15,Raspored!G15,""))),""),UPIS!R11)</f>
        <v/>
      </c>
      <c r="S76" s="123">
        <f ca="1">IF(ISBLANK(UPIS!S11),IF(COUNTA(UPIS!S7:'UPIS'!S30)=0,IF(S63,IF(TODAY()+31&gt;=S55,CHOOSE(WEEKDAY(S55),"",Raspored!C7,Raspored!D7,Raspored!E7,Raspored!F7,Raspored!G7,"")),IF(TODAY()&gt;=S55,CHOOSE(WEEKDAY(S55),"",Raspored!C15,Raspored!D15,Raspored!E15,Raspored!F15,Raspored!G15,""))),""),UPIS!S11)</f>
        <v>0</v>
      </c>
      <c r="T76" s="123">
        <f ca="1">IF(ISBLANK(UPIS!T11),IF(COUNTA(UPIS!T7:'UPIS'!T30)=0,IF(T63,IF(TODAY()+31&gt;=T55,CHOOSE(WEEKDAY(T55),"",Raspored!C7,Raspored!D7,Raspored!E7,Raspored!F7,Raspored!G7,"")),IF(TODAY()&gt;=T55,CHOOSE(WEEKDAY(T55),"",Raspored!C15,Raspored!D15,Raspored!E15,Raspored!F15,Raspored!G15,""))),""),UPIS!T11)</f>
        <v>0</v>
      </c>
      <c r="U76" s="123">
        <f ca="1">IF(ISBLANK(UPIS!U11),IF(COUNTA(UPIS!U7:'UPIS'!U30)=0,IF(U63,IF(TODAY()+31&gt;=U55,CHOOSE(WEEKDAY(U55),"",Raspored!C7,Raspored!D7,Raspored!E7,Raspored!F7,Raspored!G7,"")),IF(TODAY()&gt;=U55,CHOOSE(WEEKDAY(U55),"",Raspored!C15,Raspored!D15,Raspored!E15,Raspored!F15,Raspored!G15,""))),""),UPIS!U11)</f>
        <v>0</v>
      </c>
      <c r="V76" s="123">
        <f ca="1">IF(ISBLANK(UPIS!V11),IF(COUNTA(UPIS!V7:'UPIS'!V30)=0,IF(V63,IF(TODAY()+31&gt;=V55,CHOOSE(WEEKDAY(V55),"",Raspored!C7,Raspored!D7,Raspored!E7,Raspored!F7,Raspored!G7,"")),IF(TODAY()&gt;=V55,CHOOSE(WEEKDAY(V55),"",Raspored!C15,Raspored!D15,Raspored!E15,Raspored!F15,Raspored!G15,""))),""),UPIS!V11)</f>
        <v>0</v>
      </c>
      <c r="W76" s="123">
        <f ca="1">IF(ISBLANK(UPIS!W11),IF(COUNTA(UPIS!W7:'UPIS'!W30)=0,IF(W63,IF(TODAY()+31&gt;=W55,CHOOSE(WEEKDAY(W55),"",Raspored!C7,Raspored!D7,Raspored!E7,Raspored!F7,Raspored!G7,"")),IF(TODAY()&gt;=W55,CHOOSE(WEEKDAY(W55),"",Raspored!C15,Raspored!D15,Raspored!E15,Raspored!F15,Raspored!G15,""))),""),UPIS!W11)</f>
        <v>0</v>
      </c>
      <c r="X76" s="123" t="str">
        <f ca="1">IF(ISBLANK(UPIS!X11),IF(COUNTA(UPIS!X7:'UPIS'!X30)=0,IF(X63,IF(TODAY()+31&gt;=X55,CHOOSE(WEEKDAY(X55),"",Raspored!C7,Raspored!D7,Raspored!E7,Raspored!F7,Raspored!G7,"")),IF(TODAY()&gt;=X55,CHOOSE(WEEKDAY(X55),"",Raspored!C15,Raspored!D15,Raspored!E15,Raspored!F15,Raspored!G15,""))),""),UPIS!X11)</f>
        <v/>
      </c>
      <c r="Y76" s="123" t="str">
        <f ca="1">IF(ISBLANK(UPIS!Y11),IF(COUNTA(UPIS!Y7:'UPIS'!Y30)=0,IF(Y63,IF(TODAY()+31&gt;=Y55,CHOOSE(WEEKDAY(Y55),"",Raspored!C7,Raspored!D7,Raspored!E7,Raspored!F7,Raspored!G7,"")),IF(TODAY()&gt;=Y55,CHOOSE(WEEKDAY(Y55),"",Raspored!C15,Raspored!D15,Raspored!E15,Raspored!F15,Raspored!G15,""))),""),UPIS!Y11)</f>
        <v/>
      </c>
      <c r="Z76" s="123">
        <f ca="1">IF(ISBLANK(UPIS!Z11),IF(COUNTA(UPIS!Z7:'UPIS'!Z30)=0,IF(Z63,IF(TODAY()+31&gt;=Z55,CHOOSE(WEEKDAY(Z55),"",Raspored!C7,Raspored!D7,Raspored!E7,Raspored!F7,Raspored!G7,"")),IF(TODAY()&gt;=Z55,CHOOSE(WEEKDAY(Z55),"",Raspored!C15,Raspored!D15,Raspored!E15,Raspored!F15,Raspored!G15,""))),""),UPIS!Z11)</f>
        <v>0</v>
      </c>
      <c r="AA76" s="123">
        <f ca="1">IF(ISBLANK(UPIS!AA11),IF(COUNTA(UPIS!AA7:'UPIS'!AA30)=0,IF(AA63,IF(TODAY()+31&gt;=AA55,CHOOSE(WEEKDAY(AA55),"",Raspored!C7,Raspored!D7,Raspored!E7,Raspored!F7,Raspored!G7,"")),IF(TODAY()&gt;=AA55,CHOOSE(WEEKDAY(AA55),"",Raspored!C15,Raspored!D15,Raspored!E15,Raspored!F15,Raspored!G15,""))),""),UPIS!AA11)</f>
        <v>0</v>
      </c>
      <c r="AB76" s="123">
        <f ca="1">IF(ISBLANK(UPIS!AB11),IF(COUNTA(UPIS!AB7:'UPIS'!AB30)=0,IF(AB63,IF(TODAY()+31&gt;=AB55,CHOOSE(WEEKDAY(AB55),"",Raspored!C7,Raspored!D7,Raspored!E7,Raspored!F7,Raspored!G7,"")),IF(TODAY()&gt;=AB55,CHOOSE(WEEKDAY(AB55),"",Raspored!C15,Raspored!D15,Raspored!E15,Raspored!F15,Raspored!G15,""))),""),UPIS!AB11)</f>
        <v>0</v>
      </c>
      <c r="AC76" s="123">
        <f ca="1">IF(ISBLANK(UPIS!AC11),IF(COUNTA(UPIS!AC7:'UPIS'!AC30)=0,IF(AC63,IF(TODAY()+31&gt;=AC55,CHOOSE(WEEKDAY(AC55),"",Raspored!C7,Raspored!D7,Raspored!E7,Raspored!F7,Raspored!G7,"")),IF(TODAY()&gt;=AC55,CHOOSE(WEEKDAY(AC55),"",Raspored!C15,Raspored!D15,Raspored!E15,Raspored!F15,Raspored!G15,""))),""),UPIS!AC11)</f>
        <v>0</v>
      </c>
      <c r="AD76" s="123">
        <f ca="1">IF(ISBLANK(UPIS!AD11),IF(COUNTA(UPIS!AD7:'UPIS'!AD30)=0,IF(AD63,IF(TODAY()+31&gt;=AD55,CHOOSE(WEEKDAY(AD55),"",Raspored!C7,Raspored!D7,Raspored!E7,Raspored!F7,Raspored!G7,"")),IF(TODAY()&gt;=AD55,CHOOSE(WEEKDAY(AD55),"",Raspored!C15,Raspored!D15,Raspored!E15,Raspored!F15,Raspored!G15,""))),""),UPIS!AD11)</f>
        <v>0</v>
      </c>
      <c r="AE76" s="123" t="str">
        <f ca="1">IF(ISBLANK(UPIS!AE11),IF(COUNTA(UPIS!AE7:'UPIS'!AE30)=0,IF(AE63,IF(TODAY()+31&gt;=AE55,CHOOSE(WEEKDAY(AE55),"",Raspored!C7,Raspored!D7,Raspored!E7,Raspored!F7,Raspored!G7,"")),IF(TODAY()&gt;=AE55,CHOOSE(WEEKDAY(AE55),"",Raspored!C15,Raspored!D15,Raspored!E15,Raspored!F15,Raspored!G15,""))),""),UPIS!AE11)</f>
        <v/>
      </c>
      <c r="AF76" s="123" t="str">
        <f ca="1">IF(AF7="","",IF(ISBLANK(UPIS!AF11),IF(COUNTA(UPIS!AF7:'UPIS'!AF30)=0,IF(AF63,IF(TODAY()+31&gt;=AF55,CHOOSE(WEEKDAY(AF55),"",Raspored!C7,Raspored!D7,Raspored!E7,Raspored!F7,Raspored!G7,"")),IF(TODAY()&gt;=AF55,CHOOSE(WEEKDAY(AF55),"",Raspored!C15,Raspored!D15,Raspored!E15,Raspored!F15,Raspored!G15,""))),""),UPIS!AF11))</f>
        <v/>
      </c>
      <c r="AG76" s="123">
        <f ca="1">IF(AG7="","",IF(ISBLANK(UPIS!AG11),IF(COUNTA(UPIS!AG7:'UPIS'!AG30)=0,IF(AG63,IF(TODAY()+31&gt;=AG55,CHOOSE(WEEKDAY(AG55),"",Raspored!C7,Raspored!D7,Raspored!E7,Raspored!F7,Raspored!G7,"")),IF(TODAY()&gt;=AG55,CHOOSE(WEEKDAY(AG55),"",Raspored!C15,Raspored!D15,Raspored!E15,Raspored!F15,Raspored!G15,""))),""),UPIS!AG11))</f>
        <v>0</v>
      </c>
      <c r="AH76" s="123">
        <f ca="1">IF(AH7="","",IF(ISBLANK(UPIS!AH11),IF(COUNTA(UPIS!AH7:'UPIS'!AH30)=0,IF(AH63,IF(TODAY()+31&gt;=AH55,CHOOSE(WEEKDAY(AH55),"",Raspored!C7,Raspored!D7,Raspored!E7,Raspored!F7,Raspored!G7,"")),IF(TODAY()&gt;=AH55,CHOOSE(WEEKDAY(AH55),"",Raspored!C15,Raspored!D15,Raspored!E15,Raspored!F15,Raspored!G15,""))),""),UPIS!AH11))</f>
        <v>0</v>
      </c>
    </row>
    <row r="77" spans="3:42" ht="32.25" hidden="1" customHeight="1" thickBot="1">
      <c r="D77" s="124">
        <f ca="1">IFERROR(D76-D75,0)*24</f>
        <v>0</v>
      </c>
      <c r="E77" s="124">
        <f t="shared" ref="E77:AH77" ca="1" si="16">IFERROR(E76-E75,0)*24</f>
        <v>0</v>
      </c>
      <c r="F77" s="124">
        <f t="shared" ca="1" si="16"/>
        <v>0</v>
      </c>
      <c r="G77" s="124">
        <f t="shared" ca="1" si="16"/>
        <v>0</v>
      </c>
      <c r="H77" s="124">
        <f t="shared" ca="1" si="16"/>
        <v>0</v>
      </c>
      <c r="I77" s="124">
        <f t="shared" ca="1" si="16"/>
        <v>0</v>
      </c>
      <c r="J77" s="124">
        <f t="shared" ca="1" si="16"/>
        <v>0</v>
      </c>
      <c r="K77" s="124">
        <f t="shared" ca="1" si="16"/>
        <v>0</v>
      </c>
      <c r="L77" s="124">
        <f t="shared" ca="1" si="16"/>
        <v>0</v>
      </c>
      <c r="M77" s="124">
        <f t="shared" ca="1" si="16"/>
        <v>0</v>
      </c>
      <c r="N77" s="124">
        <f t="shared" ca="1" si="16"/>
        <v>0</v>
      </c>
      <c r="O77" s="124">
        <f t="shared" ca="1" si="16"/>
        <v>0</v>
      </c>
      <c r="P77" s="124">
        <f t="shared" ca="1" si="16"/>
        <v>0</v>
      </c>
      <c r="Q77" s="124">
        <f t="shared" ca="1" si="16"/>
        <v>0</v>
      </c>
      <c r="R77" s="124">
        <f t="shared" ca="1" si="16"/>
        <v>0</v>
      </c>
      <c r="S77" s="124">
        <f t="shared" ca="1" si="16"/>
        <v>0</v>
      </c>
      <c r="T77" s="124">
        <f t="shared" ca="1" si="16"/>
        <v>0</v>
      </c>
      <c r="U77" s="124">
        <f t="shared" ca="1" si="16"/>
        <v>0</v>
      </c>
      <c r="V77" s="124">
        <f t="shared" ca="1" si="16"/>
        <v>0</v>
      </c>
      <c r="W77" s="124">
        <f t="shared" ca="1" si="16"/>
        <v>0</v>
      </c>
      <c r="X77" s="124">
        <f t="shared" ca="1" si="16"/>
        <v>0</v>
      </c>
      <c r="Y77" s="124">
        <f t="shared" ca="1" si="16"/>
        <v>0</v>
      </c>
      <c r="Z77" s="124">
        <f t="shared" ca="1" si="16"/>
        <v>0</v>
      </c>
      <c r="AA77" s="124">
        <f t="shared" ca="1" si="16"/>
        <v>0</v>
      </c>
      <c r="AB77" s="124">
        <f t="shared" ca="1" si="16"/>
        <v>0</v>
      </c>
      <c r="AC77" s="124">
        <f t="shared" ca="1" si="16"/>
        <v>0</v>
      </c>
      <c r="AD77" s="124">
        <f t="shared" ca="1" si="16"/>
        <v>0</v>
      </c>
      <c r="AE77" s="124">
        <f t="shared" ca="1" si="16"/>
        <v>0</v>
      </c>
      <c r="AF77" s="124">
        <f t="shared" ca="1" si="16"/>
        <v>0</v>
      </c>
      <c r="AG77" s="124">
        <f t="shared" ca="1" si="16"/>
        <v>0</v>
      </c>
      <c r="AH77" s="124">
        <f t="shared" ca="1" si="16"/>
        <v>0</v>
      </c>
    </row>
    <row r="78" spans="3:42" ht="13.5" hidden="1" thickTop="1"/>
    <row r="79" spans="3:42" hidden="1">
      <c r="D79" s="2" t="str">
        <f ca="1">IF(AND(D63=FALSE,COUNTA(UPIS!D17:'UPIS'!D30)&lt;&gt;0),1,"")</f>
        <v/>
      </c>
      <c r="E79" s="2" t="str">
        <f ca="1">IF(AND(E63=FALSE,COUNTA(UPIS!E17:'UPIS'!E30)&lt;&gt;0),1,"")</f>
        <v/>
      </c>
      <c r="F79" s="2" t="str">
        <f ca="1">IF(AND(F63=FALSE,COUNTA(UPIS!F17:'UPIS'!F30)&lt;&gt;0),1,"")</f>
        <v/>
      </c>
      <c r="G79" s="2" t="str">
        <f ca="1">IF(AND(G63=FALSE,COUNTA(UPIS!G17:'UPIS'!G30)&lt;&gt;0),1,"")</f>
        <v/>
      </c>
      <c r="H79" s="2" t="str">
        <f ca="1">IF(AND(H63=FALSE,COUNTA(UPIS!H17:'UPIS'!H30)&lt;&gt;0),1,"")</f>
        <v/>
      </c>
      <c r="I79" s="2" t="str">
        <f ca="1">IF(AND(I63=FALSE,COUNTA(UPIS!I17:'UPIS'!I30)&lt;&gt;0),1,"")</f>
        <v/>
      </c>
      <c r="J79" s="2" t="str">
        <f ca="1">IF(AND(J63=FALSE,COUNTA(UPIS!J17:'UPIS'!J30)&lt;&gt;0),1,"")</f>
        <v/>
      </c>
      <c r="K79" s="2" t="str">
        <f ca="1">IF(AND(K63=FALSE,COUNTA(UPIS!K17:'UPIS'!K30)&lt;&gt;0),1,"")</f>
        <v/>
      </c>
      <c r="L79" s="2" t="str">
        <f ca="1">IF(AND(L63=FALSE,COUNTA(UPIS!L17:'UPIS'!L30)&lt;&gt;0),1,"")</f>
        <v/>
      </c>
      <c r="M79" s="2" t="str">
        <f ca="1">IF(AND(M63=FALSE,COUNTA(UPIS!M17:'UPIS'!M30)&lt;&gt;0),1,"")</f>
        <v/>
      </c>
      <c r="N79" s="2" t="str">
        <f ca="1">IF(AND(N63=FALSE,COUNTA(UPIS!N17:'UPIS'!N30)&lt;&gt;0),1,"")</f>
        <v/>
      </c>
      <c r="O79" s="2" t="str">
        <f ca="1">IF(AND(O63=FALSE,COUNTA(UPIS!O17:'UPIS'!O30)&lt;&gt;0),1,"")</f>
        <v/>
      </c>
      <c r="P79" s="2" t="str">
        <f ca="1">IF(AND(P63=FALSE,COUNTA(UPIS!P17:'UPIS'!P30)&lt;&gt;0),1,"")</f>
        <v/>
      </c>
      <c r="Q79" s="2" t="str">
        <f ca="1">IF(AND(Q63=FALSE,COUNTA(UPIS!Q17:'UPIS'!Q30)&lt;&gt;0),1,"")</f>
        <v/>
      </c>
      <c r="R79" s="2" t="str">
        <f ca="1">IF(AND(R63=FALSE,COUNTA(UPIS!R17:'UPIS'!R30)&lt;&gt;0),1,"")</f>
        <v/>
      </c>
      <c r="S79" s="2" t="str">
        <f ca="1">IF(AND(S63=FALSE,COUNTA(UPIS!S17:'UPIS'!S30)&lt;&gt;0),1,"")</f>
        <v/>
      </c>
      <c r="T79" s="2" t="str">
        <f ca="1">IF(AND(T63=FALSE,COUNTA(UPIS!T17:'UPIS'!T30)&lt;&gt;0),1,"")</f>
        <v/>
      </c>
      <c r="U79" s="2" t="str">
        <f ca="1">IF(AND(U63=FALSE,COUNTA(UPIS!U17:'UPIS'!U30)&lt;&gt;0),1,"")</f>
        <v/>
      </c>
      <c r="V79" s="2" t="str">
        <f ca="1">IF(AND(V63=FALSE,COUNTA(UPIS!V17:'UPIS'!V30)&lt;&gt;0),1,"")</f>
        <v/>
      </c>
      <c r="W79" s="2" t="str">
        <f ca="1">IF(AND(W63=FALSE,COUNTA(UPIS!W17:'UPIS'!W30)&lt;&gt;0),1,"")</f>
        <v/>
      </c>
      <c r="X79" s="2" t="str">
        <f ca="1">IF(AND(X63=FALSE,COUNTA(UPIS!X17:'UPIS'!X30)&lt;&gt;0),1,"")</f>
        <v/>
      </c>
      <c r="Y79" s="2" t="str">
        <f ca="1">IF(AND(Y63=FALSE,COUNTA(UPIS!Y17:'UPIS'!Y30)&lt;&gt;0),1,"")</f>
        <v/>
      </c>
      <c r="Z79" s="2" t="str">
        <f ca="1">IF(AND(Z63=FALSE,COUNTA(UPIS!Z17:'UPIS'!Z30)&lt;&gt;0),1,"")</f>
        <v/>
      </c>
      <c r="AA79" s="2" t="str">
        <f ca="1">IF(AND(AA63=FALSE,COUNTA(UPIS!AA17:'UPIS'!AA30)&lt;&gt;0),1,"")</f>
        <v/>
      </c>
      <c r="AB79" s="2" t="str">
        <f ca="1">IF(AND(AB63=FALSE,COUNTA(UPIS!AB17:'UPIS'!AB30)&lt;&gt;0),1,"")</f>
        <v/>
      </c>
      <c r="AC79" s="2" t="str">
        <f ca="1">IF(AND(AC63=FALSE,COUNTA(UPIS!AC17:'UPIS'!AC30)&lt;&gt;0),1,"")</f>
        <v/>
      </c>
      <c r="AD79" s="2" t="str">
        <f ca="1">IF(AND(AD63=FALSE,COUNTA(UPIS!AD17:'UPIS'!AD30)&lt;&gt;0),1,"")</f>
        <v/>
      </c>
      <c r="AE79" s="2" t="str">
        <f ca="1">IF(AND(AE63=FALSE,COUNTA(UPIS!AE17:'UPIS'!AE30)&lt;&gt;0),1,"")</f>
        <v/>
      </c>
      <c r="AF79" s="2" t="str">
        <f ca="1">IF(AND(AF63=FALSE,COUNTA(UPIS!AF17:'UPIS'!AF30)&lt;&gt;0),1,"")</f>
        <v/>
      </c>
      <c r="AG79" s="2" t="str">
        <f ca="1">IF(AND(AG63=FALSE,COUNTA(UPIS!AG17:'UPIS'!AG30)&lt;&gt;0),1,"")</f>
        <v/>
      </c>
      <c r="AH79" s="2" t="str">
        <f ca="1">IF(AND(AH63=FALSE,COUNTA(UPIS!AH17:'UPIS'!AH30)&lt;&gt;0),1,"")</f>
        <v/>
      </c>
      <c r="AL79" s="2" t="s">
        <v>83</v>
      </c>
      <c r="AP79" s="2">
        <f ca="1">SUM(D79:AH79)</f>
        <v>0</v>
      </c>
    </row>
    <row r="80" spans="3:42" ht="15" hidden="1">
      <c r="D80" s="84" t="str">
        <f ca="1">IF(COUNT(UPIS!D7:'UPIS'!D11)=4,1,IF(COUNT(D11,D14)=2,1,""))</f>
        <v/>
      </c>
      <c r="E80" s="84" t="str">
        <f ca="1">IF(COUNT(UPIS!E7:'UPIS'!E11)=4,1,IF(COUNT(E11,E14)=2,1,""))</f>
        <v/>
      </c>
      <c r="F80" s="84" t="str">
        <f ca="1">IF(COUNT(UPIS!F7:'UPIS'!F11)=4,1,IF(COUNT(F11,F14)=2,1,""))</f>
        <v/>
      </c>
      <c r="G80" s="84" t="str">
        <f ca="1">IF(COUNT(UPIS!G7:'UPIS'!G11)=4,1,IF(COUNT(G11,G14)=2,1,""))</f>
        <v/>
      </c>
      <c r="H80" s="84" t="str">
        <f ca="1">IF(COUNT(UPIS!H7:'UPIS'!H11)=4,1,IF(COUNT(H11,H14)=2,1,""))</f>
        <v/>
      </c>
      <c r="I80" s="84" t="str">
        <f ca="1">IF(COUNT(UPIS!I7:'UPIS'!I11)=4,1,IF(COUNT(I11,I14)=2,1,""))</f>
        <v/>
      </c>
      <c r="J80" s="84" t="str">
        <f ca="1">IF(COUNT(UPIS!J7:'UPIS'!J11)=4,1,IF(COUNT(J11,J14)=2,1,""))</f>
        <v/>
      </c>
      <c r="K80" s="84" t="str">
        <f ca="1">IF(COUNT(UPIS!K7:'UPIS'!K11)=4,1,IF(COUNT(K11,K14)=2,1,""))</f>
        <v/>
      </c>
      <c r="L80" s="84" t="str">
        <f ca="1">IF(COUNT(UPIS!L7:'UPIS'!L11)=4,1,IF(COUNT(L11,L14)=2,1,""))</f>
        <v/>
      </c>
      <c r="M80" s="84" t="str">
        <f ca="1">IF(COUNT(UPIS!M7:'UPIS'!M11)=4,1,IF(COUNT(M11,M14)=2,1,""))</f>
        <v/>
      </c>
      <c r="N80" s="84" t="str">
        <f ca="1">IF(COUNT(UPIS!N7:'UPIS'!N11)=4,1,IF(COUNT(N11,N14)=2,1,""))</f>
        <v/>
      </c>
      <c r="O80" s="84" t="str">
        <f ca="1">IF(COUNT(UPIS!O7:'UPIS'!O11)=4,1,IF(COUNT(O11,O14)=2,1,""))</f>
        <v/>
      </c>
      <c r="P80" s="84" t="str">
        <f ca="1">IF(COUNT(UPIS!P7:'UPIS'!P11)=4,1,IF(COUNT(P11,P14)=2,1,""))</f>
        <v/>
      </c>
      <c r="Q80" s="84" t="str">
        <f ca="1">IF(COUNT(UPIS!Q7:'UPIS'!Q11)=4,1,IF(COUNT(Q11,Q14)=2,1,""))</f>
        <v/>
      </c>
      <c r="R80" s="84" t="str">
        <f ca="1">IF(COUNT(UPIS!R7:'UPIS'!R11)=4,1,IF(COUNT(R11,R14)=2,1,""))</f>
        <v/>
      </c>
      <c r="S80" s="84" t="str">
        <f ca="1">IF(COUNT(UPIS!S7:'UPIS'!S11)=4,1,IF(COUNT(S11,S14)=2,1,""))</f>
        <v/>
      </c>
      <c r="T80" s="84" t="str">
        <f ca="1">IF(COUNT(UPIS!T7:'UPIS'!T11)=4,1,IF(COUNT(T11,T14)=2,1,""))</f>
        <v/>
      </c>
      <c r="U80" s="84" t="str">
        <f ca="1">IF(COUNT(UPIS!U7:'UPIS'!U11)=4,1,IF(COUNT(U11,U14)=2,1,""))</f>
        <v/>
      </c>
      <c r="V80" s="84" t="str">
        <f ca="1">IF(COUNT(UPIS!V7:'UPIS'!V11)=4,1,IF(COUNT(V11,V14)=2,1,""))</f>
        <v/>
      </c>
      <c r="W80" s="84" t="str">
        <f ca="1">IF(COUNT(UPIS!W7:'UPIS'!W11)=4,1,IF(COUNT(W11,W14)=2,1,""))</f>
        <v/>
      </c>
      <c r="X80" s="84" t="str">
        <f ca="1">IF(COUNT(UPIS!X7:'UPIS'!X11)=4,1,IF(COUNT(X11,X14)=2,1,""))</f>
        <v/>
      </c>
      <c r="Y80" s="84" t="str">
        <f ca="1">IF(COUNT(UPIS!Y7:'UPIS'!Y11)=4,1,IF(COUNT(Y11,Y14)=2,1,""))</f>
        <v/>
      </c>
      <c r="Z80" s="84" t="str">
        <f ca="1">IF(COUNT(UPIS!Z7:'UPIS'!Z11)=4,1,IF(COUNT(Z11,Z14)=2,1,""))</f>
        <v/>
      </c>
      <c r="AA80" s="84" t="str">
        <f ca="1">IF(COUNT(UPIS!AA7:'UPIS'!AA11)=4,1,IF(COUNT(AA11,AA14)=2,1,""))</f>
        <v/>
      </c>
      <c r="AB80" s="84" t="str">
        <f ca="1">IF(COUNT(UPIS!AB7:'UPIS'!AB11)=4,1,IF(COUNT(AB11,AB14)=2,1,""))</f>
        <v/>
      </c>
      <c r="AC80" s="84" t="str">
        <f ca="1">IF(COUNT(UPIS!AC7:'UPIS'!AC11)=4,1,IF(COUNT(AC11,AC14)=2,1,""))</f>
        <v/>
      </c>
      <c r="AD80" s="84" t="str">
        <f ca="1">IF(COUNT(UPIS!AD7:'UPIS'!AD11)=4,1,IF(COUNT(AD11,AD14)=2,1,""))</f>
        <v/>
      </c>
      <c r="AE80" s="84" t="str">
        <f ca="1">IF(COUNT(UPIS!AE7:'UPIS'!AE11)=4,1,IF(COUNT(AE11,AE14)=2,1,""))</f>
        <v/>
      </c>
      <c r="AF80" s="84" t="str">
        <f ca="1">IF(COUNT(UPIS!AF7:'UPIS'!AF11)=4,1,IF(COUNT(AF11,AF14)=2,1,""))</f>
        <v/>
      </c>
      <c r="AG80" s="84" t="str">
        <f ca="1">IF(COUNT(UPIS!AG7:'UPIS'!AG11)=4,1,IF(COUNT(AG11,AG14)=2,1,""))</f>
        <v/>
      </c>
      <c r="AH80" s="84" t="str">
        <f ca="1">IF(COUNT(UPIS!AH7:'UPIS'!AH11)=4,1,IF(COUNT(AH11,AH14)=2,1,""))</f>
        <v/>
      </c>
      <c r="AL80" s="85" t="s">
        <v>80</v>
      </c>
      <c r="AM80" s="2">
        <f>IF(Raspored!J14=0,0,COUNT(D80:AH80)*D50)</f>
        <v>0</v>
      </c>
    </row>
    <row r="81" spans="2:41" hidden="1">
      <c r="B81" s="94"/>
      <c r="D81" s="2" t="str">
        <f ca="1">IF(AND(D80=1,D63=FALSE),1,"")</f>
        <v/>
      </c>
      <c r="E81" s="2" t="str">
        <f t="shared" ref="E81:AH81" ca="1" si="17">IF(AND(E80=1,E63=FALSE),1,"")</f>
        <v/>
      </c>
      <c r="F81" s="2" t="str">
        <f t="shared" ca="1" si="17"/>
        <v/>
      </c>
      <c r="G81" s="2" t="str">
        <f t="shared" ca="1" si="17"/>
        <v/>
      </c>
      <c r="H81" s="2" t="str">
        <f t="shared" ca="1" si="17"/>
        <v/>
      </c>
      <c r="I81" s="2" t="str">
        <f t="shared" ca="1" si="17"/>
        <v/>
      </c>
      <c r="J81" s="2" t="str">
        <f t="shared" ca="1" si="17"/>
        <v/>
      </c>
      <c r="K81" s="2" t="str">
        <f t="shared" ca="1" si="17"/>
        <v/>
      </c>
      <c r="L81" s="2" t="str">
        <f t="shared" ca="1" si="17"/>
        <v/>
      </c>
      <c r="M81" s="2" t="str">
        <f t="shared" ca="1" si="17"/>
        <v/>
      </c>
      <c r="N81" s="2" t="str">
        <f t="shared" ca="1" si="17"/>
        <v/>
      </c>
      <c r="O81" s="2" t="str">
        <f t="shared" ca="1" si="17"/>
        <v/>
      </c>
      <c r="P81" s="2" t="str">
        <f t="shared" ca="1" si="17"/>
        <v/>
      </c>
      <c r="Q81" s="2" t="str">
        <f t="shared" ca="1" si="17"/>
        <v/>
      </c>
      <c r="R81" s="2" t="str">
        <f t="shared" ca="1" si="17"/>
        <v/>
      </c>
      <c r="S81" s="2" t="str">
        <f t="shared" ca="1" si="17"/>
        <v/>
      </c>
      <c r="T81" s="2" t="str">
        <f t="shared" ca="1" si="17"/>
        <v/>
      </c>
      <c r="U81" s="2" t="str">
        <f t="shared" ca="1" si="17"/>
        <v/>
      </c>
      <c r="V81" s="2" t="str">
        <f t="shared" ca="1" si="17"/>
        <v/>
      </c>
      <c r="W81" s="2" t="str">
        <f t="shared" ca="1" si="17"/>
        <v/>
      </c>
      <c r="X81" s="2" t="str">
        <f t="shared" ca="1" si="17"/>
        <v/>
      </c>
      <c r="Y81" s="2" t="str">
        <f t="shared" ca="1" si="17"/>
        <v/>
      </c>
      <c r="Z81" s="2" t="str">
        <f t="shared" ca="1" si="17"/>
        <v/>
      </c>
      <c r="AA81" s="2" t="str">
        <f t="shared" ca="1" si="17"/>
        <v/>
      </c>
      <c r="AB81" s="2" t="str">
        <f t="shared" ca="1" si="17"/>
        <v/>
      </c>
      <c r="AC81" s="2" t="str">
        <f t="shared" ca="1" si="17"/>
        <v/>
      </c>
      <c r="AD81" s="2" t="str">
        <f t="shared" ca="1" si="17"/>
        <v/>
      </c>
      <c r="AE81" s="2" t="str">
        <f t="shared" ca="1" si="17"/>
        <v/>
      </c>
      <c r="AF81" s="2" t="str">
        <f t="shared" ca="1" si="17"/>
        <v/>
      </c>
      <c r="AG81" s="2" t="str">
        <f t="shared" ca="1" si="17"/>
        <v/>
      </c>
      <c r="AH81" s="2" t="str">
        <f t="shared" ca="1" si="17"/>
        <v/>
      </c>
      <c r="AL81" s="2" t="s">
        <v>82</v>
      </c>
      <c r="AO81" s="2">
        <f ca="1">SUM(D81:AH81)</f>
        <v>0</v>
      </c>
    </row>
    <row r="82" spans="2:41" hidden="1"/>
    <row r="83" spans="2:41" hidden="1"/>
  </sheetData>
  <sheetProtection formatCells="0" formatColumns="0" formatRows="0" insertColumns="0" insertRows="0" insertHyperlinks="0" deleteColumns="0" deleteRows="0" sort="0" autoFilter="0" pivotTables="0"/>
  <mergeCells count="8">
    <mergeCell ref="B9:B10"/>
    <mergeCell ref="D5:AH5"/>
    <mergeCell ref="D4:AH4"/>
    <mergeCell ref="AI5:AL5"/>
    <mergeCell ref="AI6:AI8"/>
    <mergeCell ref="AJ6:AJ8"/>
    <mergeCell ref="AK6:AK8"/>
    <mergeCell ref="AL6:AL8"/>
  </mergeCells>
  <conditionalFormatting sqref="D6:AH6">
    <cfRule type="containsText" dxfId="9" priority="3" operator="containsText" text="Su">
      <formula>NOT(ISERROR(SEARCH("Su",D6)))</formula>
    </cfRule>
    <cfRule type="containsText" dxfId="8" priority="4" operator="containsText" text="Ne">
      <formula>NOT(ISERROR(SEARCH("Ne",D6)))</formula>
    </cfRule>
  </conditionalFormatting>
  <conditionalFormatting sqref="L57">
    <cfRule type="containsText" dxfId="7" priority="1" operator="containsText" text="Po">
      <formula>NOT(ISERROR(SEARCH("Po",L57)))</formula>
    </cfRule>
    <cfRule type="colorScale" priority="2">
      <colorScale>
        <cfvo type="formula" val="&quot;&quot;&quot;Po&quot;&quot;&quot;"/>
        <cfvo type="max"/>
        <color rgb="FFFF7128"/>
        <color rgb="FFFFEF9C"/>
      </colorScale>
    </cfRule>
  </conditionalFormatting>
  <pageMargins left="0.25" right="0.25" top="0.75" bottom="0.75" header="0.3" footer="0.3"/>
  <pageSetup paperSize="9" scale="59" fitToHeight="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6723B-C7C8-4A1C-B2E6-0F2A968B1CF0}">
  <sheetPr>
    <pageSetUpPr fitToPage="1"/>
  </sheetPr>
  <dimension ref="A1:AR87"/>
  <sheetViews>
    <sheetView tabSelected="1" zoomScale="85" zoomScaleNormal="85" workbookViewId="0">
      <selection activeCell="AO28" sqref="AO28"/>
    </sheetView>
  </sheetViews>
  <sheetFormatPr defaultRowHeight="15"/>
  <cols>
    <col min="1" max="1" width="1.85546875" customWidth="1"/>
    <col min="2" max="2" width="27.5703125" customWidth="1"/>
    <col min="3" max="3" width="14.85546875" customWidth="1"/>
    <col min="4" max="38" width="3" customWidth="1"/>
  </cols>
  <sheetData>
    <row r="1" spans="1:41">
      <c r="A1" s="2"/>
      <c r="B1" s="2" t="s">
        <v>90</v>
      </c>
      <c r="C1" s="2"/>
      <c r="D1" s="7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41">
      <c r="A2" s="2"/>
      <c r="B2" s="2" t="s">
        <v>0</v>
      </c>
      <c r="C2" s="2"/>
      <c r="D2" s="2"/>
      <c r="E2" s="2"/>
      <c r="F2" s="2"/>
      <c r="G2" s="28"/>
      <c r="H2" s="2"/>
      <c r="I2" s="2"/>
      <c r="J2" s="2"/>
      <c r="K2" s="2"/>
      <c r="L2" s="26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41">
      <c r="A3" s="2"/>
      <c r="B3" s="2" t="s">
        <v>52</v>
      </c>
      <c r="C3" s="6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41" ht="18" customHeight="1" thickBot="1">
      <c r="A4" s="2"/>
      <c r="B4" s="2"/>
      <c r="C4" s="2"/>
      <c r="D4" s="191" t="s">
        <v>1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2"/>
      <c r="AJ4" s="2"/>
      <c r="AK4" s="2"/>
      <c r="AL4" s="2"/>
      <c r="AM4" s="2"/>
    </row>
    <row r="5" spans="1:41" ht="13.9" customHeight="1" thickTop="1" thickBot="1">
      <c r="A5" s="2"/>
      <c r="B5" s="2" t="s">
        <v>55</v>
      </c>
      <c r="C5" s="2"/>
      <c r="D5" s="188" t="str">
        <f ca="1">CONCATENATE(TABLICA!D5)</f>
        <v>ožujak/2020</v>
      </c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90"/>
      <c r="AI5" s="192"/>
      <c r="AJ5" s="193"/>
      <c r="AK5" s="193"/>
      <c r="AL5" s="194"/>
      <c r="AM5" s="2"/>
    </row>
    <row r="6" spans="1:41" ht="21.75" thickTop="1">
      <c r="A6" s="2"/>
      <c r="B6" s="68"/>
      <c r="C6" s="2"/>
      <c r="D6" s="103" t="str">
        <f ca="1">CONCATENATE(TABLICA!D6)</f>
        <v>ned</v>
      </c>
      <c r="E6" s="103" t="str">
        <f ca="1">CONCATENATE(TABLICA!E6)</f>
        <v>pon</v>
      </c>
      <c r="F6" s="103" t="str">
        <f ca="1">CONCATENATE(TABLICA!F6)</f>
        <v>uto</v>
      </c>
      <c r="G6" s="103" t="str">
        <f ca="1">CONCATENATE(TABLICA!G6)</f>
        <v>sri</v>
      </c>
      <c r="H6" s="103" t="str">
        <f ca="1">CONCATENATE(TABLICA!H6)</f>
        <v>čet</v>
      </c>
      <c r="I6" s="103" t="str">
        <f ca="1">CONCATENATE(TABLICA!I6)</f>
        <v>pet</v>
      </c>
      <c r="J6" s="103" t="str">
        <f ca="1">CONCATENATE(TABLICA!J6)</f>
        <v>sub</v>
      </c>
      <c r="K6" s="103" t="str">
        <f ca="1">CONCATENATE(TABLICA!K6)</f>
        <v>ned</v>
      </c>
      <c r="L6" s="103" t="str">
        <f ca="1">CONCATENATE(TABLICA!L6)</f>
        <v>pon</v>
      </c>
      <c r="M6" s="103" t="str">
        <f ca="1">CONCATENATE(TABLICA!M6)</f>
        <v>uto</v>
      </c>
      <c r="N6" s="103" t="str">
        <f ca="1">CONCATENATE(TABLICA!N6)</f>
        <v>sri</v>
      </c>
      <c r="O6" s="103" t="str">
        <f ca="1">CONCATENATE(TABLICA!O6)</f>
        <v>čet</v>
      </c>
      <c r="P6" s="103" t="str">
        <f ca="1">CONCATENATE(TABLICA!P6)</f>
        <v>pet</v>
      </c>
      <c r="Q6" s="103" t="str">
        <f ca="1">CONCATENATE(TABLICA!Q6)</f>
        <v>sub</v>
      </c>
      <c r="R6" s="103" t="str">
        <f ca="1">CONCATENATE(TABLICA!R6)</f>
        <v>ned</v>
      </c>
      <c r="S6" s="103" t="str">
        <f ca="1">CONCATENATE(TABLICA!S6)</f>
        <v>pon</v>
      </c>
      <c r="T6" s="103" t="str">
        <f ca="1">CONCATENATE(TABLICA!T6)</f>
        <v>uto</v>
      </c>
      <c r="U6" s="103" t="str">
        <f ca="1">CONCATENATE(TABLICA!U6)</f>
        <v>sri</v>
      </c>
      <c r="V6" s="103" t="str">
        <f ca="1">CONCATENATE(TABLICA!V6)</f>
        <v>čet</v>
      </c>
      <c r="W6" s="103" t="str">
        <f ca="1">CONCATENATE(TABLICA!W6)</f>
        <v>pet</v>
      </c>
      <c r="X6" s="103" t="str">
        <f ca="1">CONCATENATE(TABLICA!X6)</f>
        <v>sub</v>
      </c>
      <c r="Y6" s="103" t="str">
        <f ca="1">CONCATENATE(TABLICA!Y6)</f>
        <v>ned</v>
      </c>
      <c r="Z6" s="103" t="str">
        <f ca="1">CONCATENATE(TABLICA!Z6)</f>
        <v>pon</v>
      </c>
      <c r="AA6" s="103" t="str">
        <f ca="1">CONCATENATE(TABLICA!AA6)</f>
        <v>uto</v>
      </c>
      <c r="AB6" s="103" t="str">
        <f ca="1">CONCATENATE(TABLICA!AB6)</f>
        <v>sri</v>
      </c>
      <c r="AC6" s="103" t="str">
        <f ca="1">CONCATENATE(TABLICA!AC6)</f>
        <v>čet</v>
      </c>
      <c r="AD6" s="103" t="str">
        <f ca="1">CONCATENATE(TABLICA!AD6)</f>
        <v>pet</v>
      </c>
      <c r="AE6" s="103" t="str">
        <f ca="1">CONCATENATE(TABLICA!AE6)</f>
        <v>sub</v>
      </c>
      <c r="AF6" s="103" t="str">
        <f ca="1">CONCATENATE(TABLICA!AF6)</f>
        <v>ned</v>
      </c>
      <c r="AG6" s="103" t="str">
        <f ca="1">CONCATENATE(TABLICA!AG6)</f>
        <v>pon</v>
      </c>
      <c r="AH6" s="103" t="str">
        <f ca="1">CONCATENATE(TABLICA!AH6)</f>
        <v>uto</v>
      </c>
      <c r="AI6" s="195" t="s">
        <v>47</v>
      </c>
      <c r="AJ6" s="198" t="s">
        <v>48</v>
      </c>
      <c r="AK6" s="198" t="s">
        <v>49</v>
      </c>
      <c r="AL6" s="201" t="s">
        <v>50</v>
      </c>
      <c r="AM6" s="2"/>
    </row>
    <row r="7" spans="1:41" ht="36" customHeight="1">
      <c r="A7" s="2"/>
      <c r="B7" s="3"/>
      <c r="C7" s="2"/>
      <c r="D7" s="103" t="str">
        <f>CONCATENATE(TABLICA!D7)</f>
        <v>ožujka</v>
      </c>
      <c r="E7" s="103" t="str">
        <f>CONCATENATE(TABLICA!E7)</f>
        <v>ožujka</v>
      </c>
      <c r="F7" s="103" t="str">
        <f>CONCATENATE(TABLICA!F7)</f>
        <v>ožujka</v>
      </c>
      <c r="G7" s="103" t="str">
        <f>CONCATENATE(TABLICA!G7)</f>
        <v>ožujka</v>
      </c>
      <c r="H7" s="103" t="str">
        <f>CONCATENATE(TABLICA!H7)</f>
        <v>ožujka</v>
      </c>
      <c r="I7" s="103" t="str">
        <f>CONCATENATE(TABLICA!I7)</f>
        <v>ožujka</v>
      </c>
      <c r="J7" s="103" t="str">
        <f>CONCATENATE(TABLICA!J7)</f>
        <v>ožujka</v>
      </c>
      <c r="K7" s="103" t="str">
        <f>CONCATENATE(TABLICA!K7)</f>
        <v>ožujka</v>
      </c>
      <c r="L7" s="103" t="str">
        <f>CONCATENATE(TABLICA!L7)</f>
        <v>ožujka</v>
      </c>
      <c r="M7" s="103" t="str">
        <f>CONCATENATE(TABLICA!M7)</f>
        <v>ožujka</v>
      </c>
      <c r="N7" s="103" t="str">
        <f>CONCATENATE(TABLICA!N7)</f>
        <v>ožujka</v>
      </c>
      <c r="O7" s="103" t="str">
        <f>CONCATENATE(TABLICA!O7)</f>
        <v>ožujka</v>
      </c>
      <c r="P7" s="103" t="str">
        <f>CONCATENATE(TABLICA!P7)</f>
        <v>ožujka</v>
      </c>
      <c r="Q7" s="103" t="str">
        <f>CONCATENATE(TABLICA!Q7)</f>
        <v>ožujka</v>
      </c>
      <c r="R7" s="103" t="str">
        <f>CONCATENATE(TABLICA!R7)</f>
        <v>ožujka</v>
      </c>
      <c r="S7" s="103" t="str">
        <f>CONCATENATE(TABLICA!S7)</f>
        <v>ožujka</v>
      </c>
      <c r="T7" s="103" t="str">
        <f>CONCATENATE(TABLICA!T7)</f>
        <v>ožujka</v>
      </c>
      <c r="U7" s="103" t="str">
        <f>CONCATENATE(TABLICA!U7)</f>
        <v>ožujka</v>
      </c>
      <c r="V7" s="103" t="str">
        <f>CONCATENATE(TABLICA!V7)</f>
        <v>ožujka</v>
      </c>
      <c r="W7" s="103" t="str">
        <f>CONCATENATE(TABLICA!W7)</f>
        <v>ožujka</v>
      </c>
      <c r="X7" s="103" t="str">
        <f>CONCATENATE(TABLICA!X7)</f>
        <v>ožujka</v>
      </c>
      <c r="Y7" s="103" t="str">
        <f>CONCATENATE(TABLICA!Y7)</f>
        <v>ožujka</v>
      </c>
      <c r="Z7" s="103" t="str">
        <f>CONCATENATE(TABLICA!Z7)</f>
        <v>ožujka</v>
      </c>
      <c r="AA7" s="103" t="str">
        <f>CONCATENATE(TABLICA!AA7)</f>
        <v>ožujka</v>
      </c>
      <c r="AB7" s="103" t="str">
        <f>CONCATENATE(TABLICA!AB7)</f>
        <v>ožujka</v>
      </c>
      <c r="AC7" s="103" t="str">
        <f>CONCATENATE(TABLICA!AC7)</f>
        <v>ožujka</v>
      </c>
      <c r="AD7" s="103" t="str">
        <f>CONCATENATE(TABLICA!AD7)</f>
        <v>ožujka</v>
      </c>
      <c r="AE7" s="103" t="str">
        <f>CONCATENATE(TABLICA!AE7)</f>
        <v>ožujka</v>
      </c>
      <c r="AF7" s="103" t="str">
        <f>CONCATENATE(TABLICA!AF7)</f>
        <v>ožujka</v>
      </c>
      <c r="AG7" s="103" t="str">
        <f>CONCATENATE(TABLICA!AG7)</f>
        <v>ožujka</v>
      </c>
      <c r="AH7" s="103" t="str">
        <f>CONCATENATE(TABLICA!AH7)</f>
        <v>ožujka</v>
      </c>
      <c r="AI7" s="196"/>
      <c r="AJ7" s="199"/>
      <c r="AK7" s="199"/>
      <c r="AL7" s="202"/>
      <c r="AM7" s="2"/>
    </row>
    <row r="8" spans="1:41" ht="18.75" thickBot="1">
      <c r="A8" s="2"/>
      <c r="B8" s="2"/>
      <c r="C8" s="2"/>
      <c r="D8" s="152" t="str">
        <f>CONCATENATE(TABLICA!D8)</f>
        <v>1.</v>
      </c>
      <c r="E8" s="152" t="str">
        <f>CONCATENATE(TABLICA!E8)</f>
        <v>2.</v>
      </c>
      <c r="F8" s="152" t="str">
        <f>CONCATENATE(TABLICA!F8)</f>
        <v>3.</v>
      </c>
      <c r="G8" s="152" t="str">
        <f>CONCATENATE(TABLICA!G8)</f>
        <v>4.</v>
      </c>
      <c r="H8" s="152" t="str">
        <f>CONCATENATE(TABLICA!H8)</f>
        <v>5.</v>
      </c>
      <c r="I8" s="152" t="str">
        <f>CONCATENATE(TABLICA!I8)</f>
        <v>6.</v>
      </c>
      <c r="J8" s="152" t="str">
        <f>CONCATENATE(TABLICA!J8)</f>
        <v>7.</v>
      </c>
      <c r="K8" s="152" t="str">
        <f>CONCATENATE(TABLICA!K8)</f>
        <v>8.</v>
      </c>
      <c r="L8" s="152" t="str">
        <f>CONCATENATE(TABLICA!L8)</f>
        <v>9.</v>
      </c>
      <c r="M8" s="152" t="str">
        <f>CONCATENATE(TABLICA!M8)</f>
        <v>10.</v>
      </c>
      <c r="N8" s="152" t="str">
        <f>CONCATENATE(TABLICA!N8)</f>
        <v>11.</v>
      </c>
      <c r="O8" s="152" t="str">
        <f>CONCATENATE(TABLICA!O8)</f>
        <v>12.</v>
      </c>
      <c r="P8" s="152" t="str">
        <f>CONCATENATE(TABLICA!P8)</f>
        <v>13.</v>
      </c>
      <c r="Q8" s="152" t="str">
        <f>CONCATENATE(TABLICA!Q8)</f>
        <v>14.</v>
      </c>
      <c r="R8" s="152" t="str">
        <f>CONCATENATE(TABLICA!R8)</f>
        <v>15.</v>
      </c>
      <c r="S8" s="152" t="str">
        <f>CONCATENATE(TABLICA!S8)</f>
        <v>16.</v>
      </c>
      <c r="T8" s="152" t="str">
        <f>CONCATENATE(TABLICA!T8)</f>
        <v>17.</v>
      </c>
      <c r="U8" s="152" t="str">
        <f>CONCATENATE(TABLICA!U8)</f>
        <v>18.</v>
      </c>
      <c r="V8" s="152" t="str">
        <f>CONCATENATE(TABLICA!V8)</f>
        <v>19.</v>
      </c>
      <c r="W8" s="152" t="str">
        <f>CONCATENATE(TABLICA!W8)</f>
        <v>20.</v>
      </c>
      <c r="X8" s="152" t="str">
        <f>CONCATENATE(TABLICA!X8)</f>
        <v>21.</v>
      </c>
      <c r="Y8" s="152" t="str">
        <f>CONCATENATE(TABLICA!Y8)</f>
        <v>22.</v>
      </c>
      <c r="Z8" s="152" t="str">
        <f>CONCATENATE(TABLICA!Z8)</f>
        <v>23.</v>
      </c>
      <c r="AA8" s="152" t="str">
        <f>CONCATENATE(TABLICA!AA8)</f>
        <v>24.</v>
      </c>
      <c r="AB8" s="152" t="str">
        <f>CONCATENATE(TABLICA!AB8)</f>
        <v>25.</v>
      </c>
      <c r="AC8" s="152" t="str">
        <f>CONCATENATE(TABLICA!AC8)</f>
        <v>26.</v>
      </c>
      <c r="AD8" s="152" t="str">
        <f>CONCATENATE(TABLICA!AD8)</f>
        <v>27.</v>
      </c>
      <c r="AE8" s="152" t="str">
        <f>CONCATENATE(TABLICA!AE8)</f>
        <v>28.</v>
      </c>
      <c r="AF8" s="152" t="str">
        <f>CONCATENATE(TABLICA!AF8)</f>
        <v>29.</v>
      </c>
      <c r="AG8" s="152" t="str">
        <f>CONCATENATE(TABLICA!AG8)</f>
        <v>30.</v>
      </c>
      <c r="AH8" s="153" t="str">
        <f>CONCATENATE(TABLICA!AH8)</f>
        <v>31.</v>
      </c>
      <c r="AI8" s="197"/>
      <c r="AJ8" s="200"/>
      <c r="AK8" s="200"/>
      <c r="AL8" s="203"/>
      <c r="AM8" s="2"/>
    </row>
    <row r="9" spans="1:41" ht="36.6" customHeight="1" thickTop="1">
      <c r="A9" s="2"/>
      <c r="B9" s="186" t="s">
        <v>56</v>
      </c>
      <c r="C9" s="10" t="s">
        <v>30</v>
      </c>
      <c r="D9" s="154" t="str">
        <f ca="1">IF(TABLICA_KORONA!D$16="",IF(TABLICA!D9="","",_xlfn.NUMBERVALUE(CONCATENATE(TABLICA!D9))),"")</f>
        <v/>
      </c>
      <c r="E9" s="155" t="str">
        <f ca="1">IF(TABLICA_KORONA!E$16="",IF(TABLICA!E9="","",_xlfn.NUMBERVALUE(CONCATENATE(TABLICA!E9))),"")</f>
        <v/>
      </c>
      <c r="F9" s="155" t="str">
        <f ca="1">IF(TABLICA_KORONA!F$16="",IF(TABLICA!F9="","",_xlfn.NUMBERVALUE(CONCATENATE(TABLICA!F9))),"")</f>
        <v/>
      </c>
      <c r="G9" s="155" t="str">
        <f ca="1">IF(TABLICA_KORONA!G$16="",IF(TABLICA!G9="","",_xlfn.NUMBERVALUE(CONCATENATE(TABLICA!G9))),"")</f>
        <v/>
      </c>
      <c r="H9" s="155" t="str">
        <f ca="1">IF(TABLICA_KORONA!H$16="",IF(TABLICA!H9="","",_xlfn.NUMBERVALUE(CONCATENATE(TABLICA!H9))),"")</f>
        <v/>
      </c>
      <c r="I9" s="155" t="str">
        <f ca="1">IF(TABLICA_KORONA!I$16="",IF(TABLICA!I9="","",_xlfn.NUMBERVALUE(CONCATENATE(TABLICA!I9))),"")</f>
        <v/>
      </c>
      <c r="J9" s="155" t="str">
        <f ca="1">IF(TABLICA_KORONA!J$16="",IF(TABLICA!J9="","",_xlfn.NUMBERVALUE(CONCATENATE(TABLICA!J9))),"")</f>
        <v/>
      </c>
      <c r="K9" s="155" t="str">
        <f ca="1">IF(TABLICA_KORONA!K$16="",IF(TABLICA!K9="","",_xlfn.NUMBERVALUE(CONCATENATE(TABLICA!K9))),"")</f>
        <v/>
      </c>
      <c r="L9" s="155" t="str">
        <f ca="1">IF(TABLICA_KORONA!L$16="",IF(TABLICA!L9="","",_xlfn.NUMBERVALUE(CONCATENATE(TABLICA!L9))),"")</f>
        <v/>
      </c>
      <c r="M9" s="155" t="str">
        <f ca="1">IF(TABLICA_KORONA!M$16="",IF(TABLICA!M9="","",_xlfn.NUMBERVALUE(CONCATENATE(TABLICA!M9))),"")</f>
        <v/>
      </c>
      <c r="N9" s="155" t="str">
        <f ca="1">IF(TABLICA_KORONA!N$16="",IF(TABLICA!N9="","",_xlfn.NUMBERVALUE(CONCATENATE(TABLICA!N9))),"")</f>
        <v/>
      </c>
      <c r="O9" s="155" t="str">
        <f ca="1">IF(TABLICA_KORONA!O$16="",IF(TABLICA!O9="","",_xlfn.NUMBERVALUE(CONCATENATE(TABLICA!O9))),"")</f>
        <v/>
      </c>
      <c r="P9" s="155" t="str">
        <f ca="1">IF(TABLICA_KORONA!P$16="",IF(TABLICA!P9="","",_xlfn.NUMBERVALUE(CONCATENATE(TABLICA!P9))),"")</f>
        <v/>
      </c>
      <c r="Q9" s="155" t="str">
        <f ca="1">IF(TABLICA_KORONA!Q$16="",IF(TABLICA!Q9="","",_xlfn.NUMBERVALUE(CONCATENATE(TABLICA!Q9))),"")</f>
        <v/>
      </c>
      <c r="R9" s="155" t="str">
        <f ca="1">IF(TABLICA_KORONA!R$16="",IF(TABLICA!R9="","",_xlfn.NUMBERVALUE(CONCATENATE(TABLICA!R9))),"")</f>
        <v/>
      </c>
      <c r="S9" s="155" t="str">
        <f ca="1">IF(TABLICA_KORONA!S$16="",IF(TABLICA!S9="","",_xlfn.NUMBERVALUE(CONCATENATE(TABLICA!S9))),"")</f>
        <v/>
      </c>
      <c r="T9" s="155" t="str">
        <f ca="1">IF(TABLICA_KORONA!T$16="",IF(TABLICA!T9="","",_xlfn.NUMBERVALUE(CONCATENATE(TABLICA!T9))),"")</f>
        <v/>
      </c>
      <c r="U9" s="155" t="str">
        <f ca="1">IF(TABLICA_KORONA!U$16="",IF(TABLICA!U9="","",_xlfn.NUMBERVALUE(CONCATENATE(TABLICA!U9))),"")</f>
        <v/>
      </c>
      <c r="V9" s="155" t="str">
        <f ca="1">IF(TABLICA_KORONA!V$16="",IF(TABLICA!V9="","",_xlfn.NUMBERVALUE(CONCATENATE(TABLICA!V9))),"")</f>
        <v/>
      </c>
      <c r="W9" s="155" t="str">
        <f ca="1">IF(TABLICA_KORONA!W$16="",IF(TABLICA!W9="","",_xlfn.NUMBERVALUE(CONCATENATE(TABLICA!W9))),"")</f>
        <v/>
      </c>
      <c r="X9" s="155" t="str">
        <f ca="1">IF(TABLICA_KORONA!X$16="",IF(TABLICA!X9="","",_xlfn.NUMBERVALUE(CONCATENATE(TABLICA!X9))),"")</f>
        <v/>
      </c>
      <c r="Y9" s="155" t="str">
        <f ca="1">IF(TABLICA_KORONA!Y$16="",IF(TABLICA!Y9="","",_xlfn.NUMBERVALUE(CONCATENATE(TABLICA!Y9))),"")</f>
        <v/>
      </c>
      <c r="Z9" s="155" t="str">
        <f ca="1">IF(TABLICA_KORONA!Z$16="",IF(TABLICA!Z9="","",_xlfn.NUMBERVALUE(CONCATENATE(TABLICA!Z9))),"")</f>
        <v/>
      </c>
      <c r="AA9" s="155" t="str">
        <f ca="1">IF(TABLICA_KORONA!AA$16="",IF(TABLICA!AA9="","",_xlfn.NUMBERVALUE(CONCATENATE(TABLICA!AA9))),"")</f>
        <v/>
      </c>
      <c r="AB9" s="155" t="str">
        <f ca="1">IF(TABLICA_KORONA!AB$16="",IF(TABLICA!AB9="","",_xlfn.NUMBERVALUE(CONCATENATE(TABLICA!AB9))),"")</f>
        <v/>
      </c>
      <c r="AC9" s="155" t="str">
        <f ca="1">IF(TABLICA_KORONA!AC$16="",IF(TABLICA!AC9="","",_xlfn.NUMBERVALUE(CONCATENATE(TABLICA!AC9))),"")</f>
        <v/>
      </c>
      <c r="AD9" s="155" t="str">
        <f ca="1">IF(TABLICA_KORONA!AD$16="",IF(TABLICA!AD9="","",_xlfn.NUMBERVALUE(CONCATENATE(TABLICA!AD9))),"")</f>
        <v/>
      </c>
      <c r="AE9" s="155" t="str">
        <f ca="1">IF(TABLICA_KORONA!AE$16="",IF(TABLICA!AE9="","",_xlfn.NUMBERVALUE(CONCATENATE(TABLICA!AE9))),"")</f>
        <v/>
      </c>
      <c r="AF9" s="155" t="str">
        <f ca="1">IF(TABLICA_KORONA!AF$16="",IF(TABLICA!AF9="","",_xlfn.NUMBERVALUE(CONCATENATE(TABLICA!AF9))),"")</f>
        <v/>
      </c>
      <c r="AG9" s="155" t="str">
        <f ca="1">IF(TABLICA_KORONA!AG$16="",IF(TABLICA!AG9="","",_xlfn.NUMBERVALUE(CONCATENATE(TABLICA!AG9))),"")</f>
        <v/>
      </c>
      <c r="AH9" s="156" t="str">
        <f ca="1">IF(TABLICA_KORONA!AH$16="",IF(TABLICA!AH9="","",_xlfn.NUMBERVALUE(CONCATENATE(TABLICA!AH9))),"")</f>
        <v/>
      </c>
      <c r="AI9" s="82">
        <f>AJ22</f>
        <v>0</v>
      </c>
      <c r="AJ9" s="49">
        <f ca="1">SUM(AJ17:AJ33)</f>
        <v>0</v>
      </c>
      <c r="AK9" s="49">
        <f>AN74</f>
        <v>0</v>
      </c>
      <c r="AL9" s="50">
        <f>AM81</f>
        <v>0</v>
      </c>
      <c r="AM9" s="80"/>
    </row>
    <row r="10" spans="1:41" ht="36.6" customHeight="1">
      <c r="A10" s="2"/>
      <c r="B10" s="187"/>
      <c r="C10" s="11" t="s">
        <v>31</v>
      </c>
      <c r="D10" s="139" t="str">
        <f ca="1">IF(TABLICA_KORONA!D$16="",IF(TABLICA!D10="","",_xlfn.NUMBERVALUE(CONCATENATE(TABLICA!D10))),"")</f>
        <v/>
      </c>
      <c r="E10" s="157" t="str">
        <f ca="1">IF(TABLICA_KORONA!E$16="",IF(TABLICA!E10="","",_xlfn.NUMBERVALUE(CONCATENATE(TABLICA!E10))),"")</f>
        <v/>
      </c>
      <c r="F10" s="157" t="str">
        <f ca="1">IF(TABLICA_KORONA!F$16="",IF(TABLICA!F10="","",_xlfn.NUMBERVALUE(CONCATENATE(TABLICA!F10))),"")</f>
        <v/>
      </c>
      <c r="G10" s="157" t="str">
        <f ca="1">IF(TABLICA_KORONA!G$16="",IF(TABLICA!G10="","",_xlfn.NUMBERVALUE(CONCATENATE(TABLICA!G10))),"")</f>
        <v/>
      </c>
      <c r="H10" s="157" t="str">
        <f ca="1">IF(TABLICA_KORONA!H$16="",IF(TABLICA!H10="","",_xlfn.NUMBERVALUE(CONCATENATE(TABLICA!H10))),"")</f>
        <v/>
      </c>
      <c r="I10" s="157" t="str">
        <f ca="1">IF(TABLICA_KORONA!I$16="",IF(TABLICA!I10="","",_xlfn.NUMBERVALUE(CONCATENATE(TABLICA!I10))),"")</f>
        <v/>
      </c>
      <c r="J10" s="157" t="str">
        <f ca="1">IF(TABLICA_KORONA!J$16="",IF(TABLICA!J10="","",_xlfn.NUMBERVALUE(CONCATENATE(TABLICA!J10))),"")</f>
        <v/>
      </c>
      <c r="K10" s="157" t="str">
        <f ca="1">IF(TABLICA_KORONA!K$16="",IF(TABLICA!K10="","",_xlfn.NUMBERVALUE(CONCATENATE(TABLICA!K10))),"")</f>
        <v/>
      </c>
      <c r="L10" s="157" t="str">
        <f ca="1">IF(TABLICA_KORONA!L$16="",IF(TABLICA!L10="","",_xlfn.NUMBERVALUE(CONCATENATE(TABLICA!L10))),"")</f>
        <v/>
      </c>
      <c r="M10" s="157" t="str">
        <f ca="1">IF(TABLICA_KORONA!M$16="",IF(TABLICA!M10="","",_xlfn.NUMBERVALUE(CONCATENATE(TABLICA!M10))),"")</f>
        <v/>
      </c>
      <c r="N10" s="157" t="str">
        <f ca="1">IF(TABLICA_KORONA!N$16="",IF(TABLICA!N10="","",_xlfn.NUMBERVALUE(CONCATENATE(TABLICA!N10))),"")</f>
        <v/>
      </c>
      <c r="O10" s="157" t="str">
        <f ca="1">IF(TABLICA_KORONA!O$16="",IF(TABLICA!O10="","",_xlfn.NUMBERVALUE(CONCATENATE(TABLICA!O10))),"")</f>
        <v/>
      </c>
      <c r="P10" s="157" t="str">
        <f ca="1">IF(TABLICA_KORONA!P$16="",IF(TABLICA!P10="","",_xlfn.NUMBERVALUE(CONCATENATE(TABLICA!P10))),"")</f>
        <v/>
      </c>
      <c r="Q10" s="157" t="str">
        <f ca="1">IF(TABLICA_KORONA!Q$16="",IF(TABLICA!Q10="","",_xlfn.NUMBERVALUE(CONCATENATE(TABLICA!Q10))),"")</f>
        <v/>
      </c>
      <c r="R10" s="157" t="str">
        <f ca="1">IF(TABLICA_KORONA!R$16="",IF(TABLICA!R10="","",_xlfn.NUMBERVALUE(CONCATENATE(TABLICA!R10))),"")</f>
        <v/>
      </c>
      <c r="S10" s="157" t="str">
        <f ca="1">IF(TABLICA_KORONA!S$16="",IF(TABLICA!S10="","",_xlfn.NUMBERVALUE(CONCATENATE(TABLICA!S10))),"")</f>
        <v/>
      </c>
      <c r="T10" s="157" t="str">
        <f ca="1">IF(TABLICA_KORONA!T$16="",IF(TABLICA!T10="","",_xlfn.NUMBERVALUE(CONCATENATE(TABLICA!T10))),"")</f>
        <v/>
      </c>
      <c r="U10" s="157" t="str">
        <f ca="1">IF(TABLICA_KORONA!U$16="",IF(TABLICA!U10="","",_xlfn.NUMBERVALUE(CONCATENATE(TABLICA!U10))),"")</f>
        <v/>
      </c>
      <c r="V10" s="157" t="str">
        <f ca="1">IF(TABLICA_KORONA!V$16="",IF(TABLICA!V10="","",_xlfn.NUMBERVALUE(CONCATENATE(TABLICA!V10))),"")</f>
        <v/>
      </c>
      <c r="W10" s="157" t="str">
        <f ca="1">IF(TABLICA_KORONA!W$16="",IF(TABLICA!W10="","",_xlfn.NUMBERVALUE(CONCATENATE(TABLICA!W10))),"")</f>
        <v/>
      </c>
      <c r="X10" s="157" t="str">
        <f ca="1">IF(TABLICA_KORONA!X$16="",IF(TABLICA!X10="","",_xlfn.NUMBERVALUE(CONCATENATE(TABLICA!X10))),"")</f>
        <v/>
      </c>
      <c r="Y10" s="157" t="str">
        <f ca="1">IF(TABLICA_KORONA!Y$16="",IF(TABLICA!Y10="","",_xlfn.NUMBERVALUE(CONCATENATE(TABLICA!Y10))),"")</f>
        <v/>
      </c>
      <c r="Z10" s="157" t="str">
        <f ca="1">IF(TABLICA_KORONA!Z$16="",IF(TABLICA!Z10="","",_xlfn.NUMBERVALUE(CONCATENATE(TABLICA!Z10))),"")</f>
        <v/>
      </c>
      <c r="AA10" s="157" t="str">
        <f ca="1">IF(TABLICA_KORONA!AA$16="",IF(TABLICA!AA10="","",_xlfn.NUMBERVALUE(CONCATENATE(TABLICA!AA10))),"")</f>
        <v/>
      </c>
      <c r="AB10" s="157" t="str">
        <f ca="1">IF(TABLICA_KORONA!AB$16="",IF(TABLICA!AB10="","",_xlfn.NUMBERVALUE(CONCATENATE(TABLICA!AB10))),"")</f>
        <v/>
      </c>
      <c r="AC10" s="157" t="str">
        <f ca="1">IF(TABLICA_KORONA!AC$16="",IF(TABLICA!AC10="","",_xlfn.NUMBERVALUE(CONCATENATE(TABLICA!AC10))),"")</f>
        <v/>
      </c>
      <c r="AD10" s="157" t="str">
        <f ca="1">IF(TABLICA_KORONA!AD$16="",IF(TABLICA!AD10="","",_xlfn.NUMBERVALUE(CONCATENATE(TABLICA!AD10))),"")</f>
        <v/>
      </c>
      <c r="AE10" s="157" t="str">
        <f ca="1">IF(TABLICA_KORONA!AE$16="",IF(TABLICA!AE10="","",_xlfn.NUMBERVALUE(CONCATENATE(TABLICA!AE10))),"")</f>
        <v/>
      </c>
      <c r="AF10" s="157" t="str">
        <f ca="1">IF(TABLICA_KORONA!AF$16="",IF(TABLICA!AF10="","",_xlfn.NUMBERVALUE(CONCATENATE(TABLICA!AF10))),"")</f>
        <v/>
      </c>
      <c r="AG10" s="157" t="str">
        <f ca="1">IF(TABLICA_KORONA!AG$16="",IF(TABLICA!AG10="","",_xlfn.NUMBERVALUE(CONCATENATE(TABLICA!AG10))),"")</f>
        <v/>
      </c>
      <c r="AH10" s="158" t="str">
        <f ca="1">IF(TABLICA_KORONA!AH$16="",IF(TABLICA!AH10="","",_xlfn.NUMBERVALUE(CONCATENATE(TABLICA!AH10))),"")</f>
        <v/>
      </c>
      <c r="AI10" s="107"/>
      <c r="AJ10" s="104"/>
      <c r="AK10" s="104"/>
      <c r="AL10" s="108"/>
      <c r="AM10" s="29"/>
    </row>
    <row r="11" spans="1:41" ht="36.6" customHeight="1" thickBot="1">
      <c r="A11" s="2"/>
      <c r="B11" s="44"/>
      <c r="C11" s="87" t="s">
        <v>32</v>
      </c>
      <c r="D11" s="159" t="str">
        <f ca="1">IF(TABLICA_KORONA!D$16="",IF(TABLICA!D11="","",_xlfn.NUMBERVALUE(CONCATENATE(TABLICA!D11))),"")</f>
        <v/>
      </c>
      <c r="E11" s="160" t="str">
        <f ca="1">IF(TABLICA_KORONA!E$16="",IF(TABLICA!E11="","",_xlfn.NUMBERVALUE(CONCATENATE(TABLICA!E11))),"")</f>
        <v/>
      </c>
      <c r="F11" s="160" t="str">
        <f ca="1">IF(TABLICA_KORONA!F$16="",IF(TABLICA!F11="","",_xlfn.NUMBERVALUE(CONCATENATE(TABLICA!F11))),"")</f>
        <v/>
      </c>
      <c r="G11" s="160" t="str">
        <f ca="1">IF(TABLICA_KORONA!G$16="",IF(TABLICA!G11="","",_xlfn.NUMBERVALUE(CONCATENATE(TABLICA!G11))),"")</f>
        <v/>
      </c>
      <c r="H11" s="160" t="str">
        <f ca="1">IF(TABLICA_KORONA!H$16="",IF(TABLICA!H11="","",_xlfn.NUMBERVALUE(CONCATENATE(TABLICA!H11))),"")</f>
        <v/>
      </c>
      <c r="I11" s="160" t="str">
        <f ca="1">IF(TABLICA_KORONA!I$16="",IF(TABLICA!I11="","",_xlfn.NUMBERVALUE(CONCATENATE(TABLICA!I11))),"")</f>
        <v/>
      </c>
      <c r="J11" s="160" t="str">
        <f ca="1">IF(TABLICA_KORONA!J$16="",IF(TABLICA!J11="","",_xlfn.NUMBERVALUE(CONCATENATE(TABLICA!J11))),"")</f>
        <v/>
      </c>
      <c r="K11" s="160" t="str">
        <f ca="1">IF(TABLICA_KORONA!K$16="",IF(TABLICA!K11="","",_xlfn.NUMBERVALUE(CONCATENATE(TABLICA!K11))),"")</f>
        <v/>
      </c>
      <c r="L11" s="160" t="str">
        <f ca="1">IF(TABLICA_KORONA!L$16="",IF(TABLICA!L11="","",_xlfn.NUMBERVALUE(CONCATENATE(TABLICA!L11))),"")</f>
        <v/>
      </c>
      <c r="M11" s="160" t="str">
        <f ca="1">IF(TABLICA_KORONA!M$16="",IF(TABLICA!M11="","",_xlfn.NUMBERVALUE(CONCATENATE(TABLICA!M11))),"")</f>
        <v/>
      </c>
      <c r="N11" s="160" t="str">
        <f ca="1">IF(TABLICA_KORONA!N$16="",IF(TABLICA!N11="","",_xlfn.NUMBERVALUE(CONCATENATE(TABLICA!N11))),"")</f>
        <v/>
      </c>
      <c r="O11" s="160" t="str">
        <f ca="1">IF(TABLICA_KORONA!O$16="",IF(TABLICA!O11="","",_xlfn.NUMBERVALUE(CONCATENATE(TABLICA!O11))),"")</f>
        <v/>
      </c>
      <c r="P11" s="160" t="str">
        <f ca="1">IF(TABLICA_KORONA!P$16="",IF(TABLICA!P11="","",_xlfn.NUMBERVALUE(CONCATENATE(TABLICA!P11))),"")</f>
        <v/>
      </c>
      <c r="Q11" s="160" t="str">
        <f ca="1">IF(TABLICA_KORONA!Q$16="",IF(TABLICA!Q11="","",_xlfn.NUMBERVALUE(CONCATENATE(TABLICA!Q11))),"")</f>
        <v/>
      </c>
      <c r="R11" s="160" t="str">
        <f ca="1">IF(TABLICA_KORONA!R$16="",IF(TABLICA!R11="","",_xlfn.NUMBERVALUE(CONCATENATE(TABLICA!R11))),"")</f>
        <v/>
      </c>
      <c r="S11" s="160" t="str">
        <f ca="1">IF(TABLICA_KORONA!S$16="",IF(TABLICA!S11="","",_xlfn.NUMBERVALUE(CONCATENATE(TABLICA!S11))),"")</f>
        <v/>
      </c>
      <c r="T11" s="160" t="str">
        <f ca="1">IF(TABLICA_KORONA!T$16="",IF(TABLICA!T11="","",_xlfn.NUMBERVALUE(CONCATENATE(TABLICA!T11))),"")</f>
        <v/>
      </c>
      <c r="U11" s="160" t="str">
        <f ca="1">IF(TABLICA_KORONA!U$16="",IF(TABLICA!U11="","",_xlfn.NUMBERVALUE(CONCATENATE(TABLICA!U11))),"")</f>
        <v/>
      </c>
      <c r="V11" s="160" t="str">
        <f ca="1">IF(TABLICA_KORONA!V$16="",IF(TABLICA!V11="","",_xlfn.NUMBERVALUE(CONCATENATE(TABLICA!V11))),"")</f>
        <v/>
      </c>
      <c r="W11" s="160" t="str">
        <f ca="1">IF(TABLICA_KORONA!W$16="",IF(TABLICA!W11="","",_xlfn.NUMBERVALUE(CONCATENATE(TABLICA!W11))),"")</f>
        <v/>
      </c>
      <c r="X11" s="160" t="str">
        <f ca="1">IF(TABLICA_KORONA!X$16="",IF(TABLICA!X11="","",_xlfn.NUMBERVALUE(CONCATENATE(TABLICA!X11))),"")</f>
        <v/>
      </c>
      <c r="Y11" s="160" t="str">
        <f ca="1">IF(TABLICA_KORONA!Y$16="",IF(TABLICA!Y11="","",_xlfn.NUMBERVALUE(CONCATENATE(TABLICA!Y11))),"")</f>
        <v/>
      </c>
      <c r="Z11" s="160" t="str">
        <f ca="1">IF(TABLICA_KORONA!Z$16="",IF(TABLICA!Z11="","",_xlfn.NUMBERVALUE(CONCATENATE(TABLICA!Z11))),"")</f>
        <v/>
      </c>
      <c r="AA11" s="160" t="str">
        <f ca="1">IF(TABLICA_KORONA!AA$16="",IF(TABLICA!AA11="","",_xlfn.NUMBERVALUE(CONCATENATE(TABLICA!AA11))),"")</f>
        <v/>
      </c>
      <c r="AB11" s="160" t="str">
        <f ca="1">IF(TABLICA_KORONA!AB$16="",IF(TABLICA!AB11="","",_xlfn.NUMBERVALUE(CONCATENATE(TABLICA!AB11))),"")</f>
        <v/>
      </c>
      <c r="AC11" s="160" t="str">
        <f ca="1">IF(TABLICA_KORONA!AC$16="",IF(TABLICA!AC11="","",_xlfn.NUMBERVALUE(CONCATENATE(TABLICA!AC11))),"")</f>
        <v/>
      </c>
      <c r="AD11" s="160" t="str">
        <f ca="1">IF(TABLICA_KORONA!AD$16="",IF(TABLICA!AD11="","",_xlfn.NUMBERVALUE(CONCATENATE(TABLICA!AD11))),"")</f>
        <v/>
      </c>
      <c r="AE11" s="160" t="str">
        <f ca="1">IF(TABLICA_KORONA!AE$16="",IF(TABLICA!AE11="","",_xlfn.NUMBERVALUE(CONCATENATE(TABLICA!AE11))),"")</f>
        <v/>
      </c>
      <c r="AF11" s="160" t="str">
        <f ca="1">IF(TABLICA_KORONA!AF$16="",IF(TABLICA!AF11="","",_xlfn.NUMBERVALUE(CONCATENATE(TABLICA!AF11))),"")</f>
        <v/>
      </c>
      <c r="AG11" s="160" t="str">
        <f ca="1">IF(TABLICA_KORONA!AG$16="",IF(TABLICA!AG11="","",_xlfn.NUMBERVALUE(CONCATENATE(TABLICA!AG11))),"")</f>
        <v/>
      </c>
      <c r="AH11" s="161" t="str">
        <f ca="1">IF(TABLICA_KORONA!AH$16="",IF(TABLICA!AH11="","",_xlfn.NUMBERVALUE(CONCATENATE(TABLICA!AH11))),"")</f>
        <v/>
      </c>
      <c r="AI11" s="109"/>
      <c r="AJ11" s="110"/>
      <c r="AK11" s="110"/>
      <c r="AL11" s="111"/>
      <c r="AM11" s="29"/>
      <c r="AO11" s="140"/>
    </row>
    <row r="12" spans="1:41" ht="36.6" customHeight="1" thickTop="1">
      <c r="A12" s="2"/>
      <c r="B12" s="4"/>
      <c r="C12" s="162" t="s">
        <v>30</v>
      </c>
      <c r="D12" s="151" t="str">
        <f ca="1">IF(TABLICA_KORONA!D$16="",IF(TABLICA!D12="","",_xlfn.NUMBERVALUE(CONCATENATE(TABLICA!D12))),"")</f>
        <v/>
      </c>
      <c r="E12" s="163" t="str">
        <f ca="1">IF(TABLICA_KORONA!E$16="",IF(TABLICA!E12="","",_xlfn.NUMBERVALUE(CONCATENATE(TABLICA!E12))),"")</f>
        <v/>
      </c>
      <c r="F12" s="163" t="str">
        <f ca="1">IF(TABLICA_KORONA!F$16="",IF(TABLICA!F12="","",_xlfn.NUMBERVALUE(CONCATENATE(TABLICA!F12))),"")</f>
        <v/>
      </c>
      <c r="G12" s="163" t="str">
        <f ca="1">IF(TABLICA_KORONA!G$16="",IF(TABLICA!G12="","",_xlfn.NUMBERVALUE(CONCATENATE(TABLICA!G12))),"")</f>
        <v/>
      </c>
      <c r="H12" s="163" t="str">
        <f ca="1">IF(TABLICA_KORONA!H$16="",IF(TABLICA!H12="","",_xlfn.NUMBERVALUE(CONCATENATE(TABLICA!H12))),"")</f>
        <v/>
      </c>
      <c r="I12" s="163" t="str">
        <f ca="1">IF(TABLICA_KORONA!I$16="",IF(TABLICA!I12="","",_xlfn.NUMBERVALUE(CONCATENATE(TABLICA!I12))),"")</f>
        <v/>
      </c>
      <c r="J12" s="163" t="str">
        <f ca="1">IF(TABLICA_KORONA!J$16="",IF(TABLICA!J12="","",_xlfn.NUMBERVALUE(CONCATENATE(TABLICA!J12))),"")</f>
        <v/>
      </c>
      <c r="K12" s="163" t="str">
        <f ca="1">IF(TABLICA_KORONA!K$16="",IF(TABLICA!K12="","",_xlfn.NUMBERVALUE(CONCATENATE(TABLICA!K12))),"")</f>
        <v/>
      </c>
      <c r="L12" s="163" t="str">
        <f ca="1">IF(TABLICA_KORONA!L$16="",IF(TABLICA!L12="","",_xlfn.NUMBERVALUE(CONCATENATE(TABLICA!L12))),"")</f>
        <v/>
      </c>
      <c r="M12" s="163" t="str">
        <f ca="1">IF(TABLICA_KORONA!M$16="",IF(TABLICA!M12="","",_xlfn.NUMBERVALUE(CONCATENATE(TABLICA!M12))),"")</f>
        <v/>
      </c>
      <c r="N12" s="163" t="str">
        <f ca="1">IF(TABLICA_KORONA!N$16="",IF(TABLICA!N12="","",_xlfn.NUMBERVALUE(CONCATENATE(TABLICA!N12))),"")</f>
        <v/>
      </c>
      <c r="O12" s="163" t="str">
        <f ca="1">IF(TABLICA_KORONA!O$16="",IF(TABLICA!O12="","",_xlfn.NUMBERVALUE(CONCATENATE(TABLICA!O12))),"")</f>
        <v/>
      </c>
      <c r="P12" s="163" t="str">
        <f ca="1">IF(TABLICA_KORONA!P$16="",IF(TABLICA!P12="","",_xlfn.NUMBERVALUE(CONCATENATE(TABLICA!P12))),"")</f>
        <v/>
      </c>
      <c r="Q12" s="163" t="str">
        <f ca="1">IF(TABLICA_KORONA!Q$16="",IF(TABLICA!Q12="","",_xlfn.NUMBERVALUE(CONCATENATE(TABLICA!Q12))),"")</f>
        <v/>
      </c>
      <c r="R12" s="163" t="str">
        <f ca="1">IF(TABLICA_KORONA!R$16="",IF(TABLICA!R12="","",_xlfn.NUMBERVALUE(CONCATENATE(TABLICA!R12))),"")</f>
        <v/>
      </c>
      <c r="S12" s="163" t="str">
        <f ca="1">IF(TABLICA_KORONA!S$16="",IF(TABLICA!S12="","",_xlfn.NUMBERVALUE(CONCATENATE(TABLICA!S12))),"")</f>
        <v/>
      </c>
      <c r="T12" s="163" t="str">
        <f ca="1">IF(TABLICA_KORONA!T$16="",IF(TABLICA!T12="","",_xlfn.NUMBERVALUE(CONCATENATE(TABLICA!T12))),"")</f>
        <v/>
      </c>
      <c r="U12" s="163" t="str">
        <f ca="1">IF(TABLICA_KORONA!U$16="",IF(TABLICA!U12="","",_xlfn.NUMBERVALUE(CONCATENATE(TABLICA!U12))),"")</f>
        <v/>
      </c>
      <c r="V12" s="163" t="str">
        <f ca="1">IF(TABLICA_KORONA!V$16="",IF(TABLICA!V12="","",_xlfn.NUMBERVALUE(CONCATENATE(TABLICA!V12))),"")</f>
        <v/>
      </c>
      <c r="W12" s="163" t="str">
        <f ca="1">IF(TABLICA_KORONA!W$16="",IF(TABLICA!W12="","",_xlfn.NUMBERVALUE(CONCATENATE(TABLICA!W12))),"")</f>
        <v/>
      </c>
      <c r="X12" s="163" t="str">
        <f ca="1">IF(TABLICA_KORONA!X$16="",IF(TABLICA!X12="","",_xlfn.NUMBERVALUE(CONCATENATE(TABLICA!X12))),"")</f>
        <v/>
      </c>
      <c r="Y12" s="163" t="str">
        <f ca="1">IF(TABLICA_KORONA!Y$16="",IF(TABLICA!Y12="","",_xlfn.NUMBERVALUE(CONCATENATE(TABLICA!Y12))),"")</f>
        <v/>
      </c>
      <c r="Z12" s="163" t="str">
        <f ca="1">IF(TABLICA_KORONA!Z$16="",IF(TABLICA!Z12="","",_xlfn.NUMBERVALUE(CONCATENATE(TABLICA!Z12))),"")</f>
        <v/>
      </c>
      <c r="AA12" s="163" t="str">
        <f ca="1">IF(TABLICA_KORONA!AA$16="",IF(TABLICA!AA12="","",_xlfn.NUMBERVALUE(CONCATENATE(TABLICA!AA12))),"")</f>
        <v/>
      </c>
      <c r="AB12" s="163" t="str">
        <f ca="1">IF(TABLICA_KORONA!AB$16="",IF(TABLICA!AB12="","",_xlfn.NUMBERVALUE(CONCATENATE(TABLICA!AB12))),"")</f>
        <v/>
      </c>
      <c r="AC12" s="163" t="str">
        <f ca="1">IF(TABLICA_KORONA!AC$16="",IF(TABLICA!AC12="","",_xlfn.NUMBERVALUE(CONCATENATE(TABLICA!AC12))),"")</f>
        <v/>
      </c>
      <c r="AD12" s="163" t="str">
        <f ca="1">IF(TABLICA_KORONA!AD$16="",IF(TABLICA!AD12="","",_xlfn.NUMBERVALUE(CONCATENATE(TABLICA!AD12))),"")</f>
        <v/>
      </c>
      <c r="AE12" s="163" t="str">
        <f ca="1">IF(TABLICA_KORONA!AE$16="",IF(TABLICA!AE12="","",_xlfn.NUMBERVALUE(CONCATENATE(TABLICA!AE12))),"")</f>
        <v/>
      </c>
      <c r="AF12" s="163" t="str">
        <f ca="1">IF(TABLICA_KORONA!AF$16="",IF(TABLICA!AF12="","",_xlfn.NUMBERVALUE(CONCATENATE(TABLICA!AF12))),"")</f>
        <v/>
      </c>
      <c r="AG12" s="163" t="str">
        <f ca="1">IF(TABLICA_KORONA!AG$16="",IF(TABLICA!AG12="","",_xlfn.NUMBERVALUE(CONCATENATE(TABLICA!AG12))),"")</f>
        <v/>
      </c>
      <c r="AH12" s="164" t="str">
        <f ca="1">IF(TABLICA_KORONA!AH$16="",IF(TABLICA!AH12="","",_xlfn.NUMBERVALUE(CONCATENATE(TABLICA!AH12))),"")</f>
        <v/>
      </c>
      <c r="AI12" s="112"/>
      <c r="AJ12" s="113"/>
      <c r="AK12" s="113"/>
      <c r="AL12" s="114"/>
      <c r="AM12" s="28"/>
    </row>
    <row r="13" spans="1:41" ht="36.6" customHeight="1">
      <c r="A13" s="2"/>
      <c r="B13" s="4"/>
      <c r="C13" s="11" t="s">
        <v>31</v>
      </c>
      <c r="D13" s="139" t="str">
        <f ca="1">IF(TABLICA_KORONA!D$16="",IF(TABLICA!D13="","",_xlfn.NUMBERVALUE(CONCATENATE(TABLICA!D13))),"")</f>
        <v/>
      </c>
      <c r="E13" s="157" t="str">
        <f ca="1">IF(TABLICA_KORONA!E$16="",IF(TABLICA!E13="","",_xlfn.NUMBERVALUE(CONCATENATE(TABLICA!E13))),"")</f>
        <v/>
      </c>
      <c r="F13" s="157" t="str">
        <f ca="1">IF(TABLICA_KORONA!F$16="",IF(TABLICA!F13="","",_xlfn.NUMBERVALUE(CONCATENATE(TABLICA!F13))),"")</f>
        <v/>
      </c>
      <c r="G13" s="157" t="str">
        <f ca="1">IF(TABLICA_KORONA!G$16="",IF(TABLICA!G13="","",_xlfn.NUMBERVALUE(CONCATENATE(TABLICA!G13))),"")</f>
        <v/>
      </c>
      <c r="H13" s="157" t="str">
        <f ca="1">IF(TABLICA_KORONA!H$16="",IF(TABLICA!H13="","",_xlfn.NUMBERVALUE(CONCATENATE(TABLICA!H13))),"")</f>
        <v/>
      </c>
      <c r="I13" s="157" t="str">
        <f ca="1">IF(TABLICA_KORONA!I$16="",IF(TABLICA!I13="","",_xlfn.NUMBERVALUE(CONCATENATE(TABLICA!I13))),"")</f>
        <v/>
      </c>
      <c r="J13" s="157" t="str">
        <f ca="1">IF(TABLICA_KORONA!J$16="",IF(TABLICA!J13="","",_xlfn.NUMBERVALUE(CONCATENATE(TABLICA!J13))),"")</f>
        <v/>
      </c>
      <c r="K13" s="157" t="str">
        <f ca="1">IF(TABLICA_KORONA!K$16="",IF(TABLICA!K13="","",_xlfn.NUMBERVALUE(CONCATENATE(TABLICA!K13))),"")</f>
        <v/>
      </c>
      <c r="L13" s="157" t="str">
        <f ca="1">IF(TABLICA_KORONA!L$16="",IF(TABLICA!L13="","",_xlfn.NUMBERVALUE(CONCATENATE(TABLICA!L13))),"")</f>
        <v/>
      </c>
      <c r="M13" s="157" t="str">
        <f ca="1">IF(TABLICA_KORONA!M$16="",IF(TABLICA!M13="","",_xlfn.NUMBERVALUE(CONCATENATE(TABLICA!M13))),"")</f>
        <v/>
      </c>
      <c r="N13" s="157" t="str">
        <f ca="1">IF(TABLICA_KORONA!N$16="",IF(TABLICA!N13="","",_xlfn.NUMBERVALUE(CONCATENATE(TABLICA!N13))),"")</f>
        <v/>
      </c>
      <c r="O13" s="157" t="str">
        <f ca="1">IF(TABLICA_KORONA!O$16="",IF(TABLICA!O13="","",_xlfn.NUMBERVALUE(CONCATENATE(TABLICA!O13))),"")</f>
        <v/>
      </c>
      <c r="P13" s="157" t="str">
        <f ca="1">IF(TABLICA_KORONA!P$16="",IF(TABLICA!P13="","",_xlfn.NUMBERVALUE(CONCATENATE(TABLICA!P13))),"")</f>
        <v/>
      </c>
      <c r="Q13" s="157" t="str">
        <f ca="1">IF(TABLICA_KORONA!Q$16="",IF(TABLICA!Q13="","",_xlfn.NUMBERVALUE(CONCATENATE(TABLICA!Q13))),"")</f>
        <v/>
      </c>
      <c r="R13" s="157" t="str">
        <f ca="1">IF(TABLICA_KORONA!R$16="",IF(TABLICA!R13="","",_xlfn.NUMBERVALUE(CONCATENATE(TABLICA!R13))),"")</f>
        <v/>
      </c>
      <c r="S13" s="157" t="str">
        <f ca="1">IF(TABLICA_KORONA!S$16="",IF(TABLICA!S13="","",_xlfn.NUMBERVALUE(CONCATENATE(TABLICA!S13))),"")</f>
        <v/>
      </c>
      <c r="T13" s="157" t="str">
        <f ca="1">IF(TABLICA_KORONA!T$16="",IF(TABLICA!T13="","",_xlfn.NUMBERVALUE(CONCATENATE(TABLICA!T13))),"")</f>
        <v/>
      </c>
      <c r="U13" s="157" t="str">
        <f ca="1">IF(TABLICA_KORONA!U$16="",IF(TABLICA!U13="","",_xlfn.NUMBERVALUE(CONCATENATE(TABLICA!U13))),"")</f>
        <v/>
      </c>
      <c r="V13" s="157" t="str">
        <f ca="1">IF(TABLICA_KORONA!V$16="",IF(TABLICA!V13="","",_xlfn.NUMBERVALUE(CONCATENATE(TABLICA!V13))),"")</f>
        <v/>
      </c>
      <c r="W13" s="157" t="str">
        <f ca="1">IF(TABLICA_KORONA!W$16="",IF(TABLICA!W13="","",_xlfn.NUMBERVALUE(CONCATENATE(TABLICA!W13))),"")</f>
        <v/>
      </c>
      <c r="X13" s="157" t="str">
        <f ca="1">IF(TABLICA_KORONA!X$16="",IF(TABLICA!X13="","",_xlfn.NUMBERVALUE(CONCATENATE(TABLICA!X13))),"")</f>
        <v/>
      </c>
      <c r="Y13" s="157" t="str">
        <f ca="1">IF(TABLICA_KORONA!Y$16="",IF(TABLICA!Y13="","",_xlfn.NUMBERVALUE(CONCATENATE(TABLICA!Y13))),"")</f>
        <v/>
      </c>
      <c r="Z13" s="157" t="str">
        <f ca="1">IF(TABLICA_KORONA!Z$16="",IF(TABLICA!Z13="","",_xlfn.NUMBERVALUE(CONCATENATE(TABLICA!Z13))),"")</f>
        <v/>
      </c>
      <c r="AA13" s="157" t="str">
        <f ca="1">IF(TABLICA_KORONA!AA$16="",IF(TABLICA!AA13="","",_xlfn.NUMBERVALUE(CONCATENATE(TABLICA!AA13))),"")</f>
        <v/>
      </c>
      <c r="AB13" s="157" t="str">
        <f ca="1">IF(TABLICA_KORONA!AB$16="",IF(TABLICA!AB13="","",_xlfn.NUMBERVALUE(CONCATENATE(TABLICA!AB13))),"")</f>
        <v/>
      </c>
      <c r="AC13" s="157" t="str">
        <f ca="1">IF(TABLICA_KORONA!AC$16="",IF(TABLICA!AC13="","",_xlfn.NUMBERVALUE(CONCATENATE(TABLICA!AC13))),"")</f>
        <v/>
      </c>
      <c r="AD13" s="157" t="str">
        <f ca="1">IF(TABLICA_KORONA!AD$16="",IF(TABLICA!AD13="","",_xlfn.NUMBERVALUE(CONCATENATE(TABLICA!AD13))),"")</f>
        <v/>
      </c>
      <c r="AE13" s="157" t="str">
        <f ca="1">IF(TABLICA_KORONA!AE$16="",IF(TABLICA!AE13="","",_xlfn.NUMBERVALUE(CONCATENATE(TABLICA!AE13))),"")</f>
        <v/>
      </c>
      <c r="AF13" s="157" t="str">
        <f ca="1">IF(TABLICA_KORONA!AF$16="",IF(TABLICA!AF13="","",_xlfn.NUMBERVALUE(CONCATENATE(TABLICA!AF13))),"")</f>
        <v/>
      </c>
      <c r="AG13" s="157" t="str">
        <f ca="1">IF(TABLICA_KORONA!AG$16="",IF(TABLICA!AG13="","",_xlfn.NUMBERVALUE(CONCATENATE(TABLICA!AG13))),"")</f>
        <v/>
      </c>
      <c r="AH13" s="158" t="str">
        <f ca="1">IF(TABLICA_KORONA!AH$16="",IF(TABLICA!AH13="","",_xlfn.NUMBERVALUE(CONCATENATE(TABLICA!AH13))),"")</f>
        <v/>
      </c>
      <c r="AI13" s="107"/>
      <c r="AJ13" s="104"/>
      <c r="AK13" s="104"/>
      <c r="AL13" s="108"/>
      <c r="AM13" s="80"/>
    </row>
    <row r="14" spans="1:41" ht="36.6" customHeight="1" thickBot="1">
      <c r="A14" s="2"/>
      <c r="B14" s="5"/>
      <c r="C14" s="87" t="s">
        <v>33</v>
      </c>
      <c r="D14" s="159" t="str">
        <f ca="1">IF(TABLICA_KORONA!D$16="",IF(TABLICA!D14="","",_xlfn.NUMBERVALUE(CONCATENATE(TABLICA!D14))),"")</f>
        <v/>
      </c>
      <c r="E14" s="160" t="str">
        <f ca="1">IF(TABLICA_KORONA!E$16="",IF(TABLICA!E14="","",_xlfn.NUMBERVALUE(CONCATENATE(TABLICA!E14))),"")</f>
        <v/>
      </c>
      <c r="F14" s="160" t="str">
        <f ca="1">IF(TABLICA_KORONA!F$16="",IF(TABLICA!F14="","",_xlfn.NUMBERVALUE(CONCATENATE(TABLICA!F14))),"")</f>
        <v/>
      </c>
      <c r="G14" s="160" t="str">
        <f ca="1">IF(TABLICA_KORONA!G$16="",IF(TABLICA!G14="","",_xlfn.NUMBERVALUE(CONCATENATE(TABLICA!G14))),"")</f>
        <v/>
      </c>
      <c r="H14" s="160" t="str">
        <f ca="1">IF(TABLICA_KORONA!H$16="",IF(TABLICA!H14="","",_xlfn.NUMBERVALUE(CONCATENATE(TABLICA!H14))),"")</f>
        <v/>
      </c>
      <c r="I14" s="160" t="str">
        <f ca="1">IF(TABLICA_KORONA!I$16="",IF(TABLICA!I14="","",_xlfn.NUMBERVALUE(CONCATENATE(TABLICA!I14))),"")</f>
        <v/>
      </c>
      <c r="J14" s="160" t="str">
        <f ca="1">IF(TABLICA_KORONA!J$16="",IF(TABLICA!J14="","",_xlfn.NUMBERVALUE(CONCATENATE(TABLICA!J14))),"")</f>
        <v/>
      </c>
      <c r="K14" s="160" t="str">
        <f ca="1">IF(TABLICA_KORONA!K$16="",IF(TABLICA!K14="","",_xlfn.NUMBERVALUE(CONCATENATE(TABLICA!K14))),"")</f>
        <v/>
      </c>
      <c r="L14" s="160" t="str">
        <f ca="1">IF(TABLICA_KORONA!L$16="",IF(TABLICA!L14="","",_xlfn.NUMBERVALUE(CONCATENATE(TABLICA!L14))),"")</f>
        <v/>
      </c>
      <c r="M14" s="160" t="str">
        <f ca="1">IF(TABLICA_KORONA!M$16="",IF(TABLICA!M14="","",_xlfn.NUMBERVALUE(CONCATENATE(TABLICA!M14))),"")</f>
        <v/>
      </c>
      <c r="N14" s="160" t="str">
        <f ca="1">IF(TABLICA_KORONA!N$16="",IF(TABLICA!N14="","",_xlfn.NUMBERVALUE(CONCATENATE(TABLICA!N14))),"")</f>
        <v/>
      </c>
      <c r="O14" s="160" t="str">
        <f ca="1">IF(TABLICA_KORONA!O$16="",IF(TABLICA!O14="","",_xlfn.NUMBERVALUE(CONCATENATE(TABLICA!O14))),"")</f>
        <v/>
      </c>
      <c r="P14" s="160" t="str">
        <f ca="1">IF(TABLICA_KORONA!P$16="",IF(TABLICA!P14="","",_xlfn.NUMBERVALUE(CONCATENATE(TABLICA!P14))),"")</f>
        <v/>
      </c>
      <c r="Q14" s="160" t="str">
        <f ca="1">IF(TABLICA_KORONA!Q$16="",IF(TABLICA!Q14="","",_xlfn.NUMBERVALUE(CONCATENATE(TABLICA!Q14))),"")</f>
        <v/>
      </c>
      <c r="R14" s="160" t="str">
        <f ca="1">IF(TABLICA_KORONA!R$16="",IF(TABLICA!R14="","",_xlfn.NUMBERVALUE(CONCATENATE(TABLICA!R14))),"")</f>
        <v/>
      </c>
      <c r="S14" s="160" t="str">
        <f ca="1">IF(TABLICA_KORONA!S$16="",IF(TABLICA!S14="","",_xlfn.NUMBERVALUE(CONCATENATE(TABLICA!S14))),"")</f>
        <v/>
      </c>
      <c r="T14" s="160" t="str">
        <f ca="1">IF(TABLICA_KORONA!T$16="",IF(TABLICA!T14="","",_xlfn.NUMBERVALUE(CONCATENATE(TABLICA!T14))),"")</f>
        <v/>
      </c>
      <c r="U14" s="160" t="str">
        <f ca="1">IF(TABLICA_KORONA!U$16="",IF(TABLICA!U14="","",_xlfn.NUMBERVALUE(CONCATENATE(TABLICA!U14))),"")</f>
        <v/>
      </c>
      <c r="V14" s="160" t="str">
        <f ca="1">IF(TABLICA_KORONA!V$16="",IF(TABLICA!V14="","",_xlfn.NUMBERVALUE(CONCATENATE(TABLICA!V14))),"")</f>
        <v/>
      </c>
      <c r="W14" s="160" t="str">
        <f ca="1">IF(TABLICA_KORONA!W$16="",IF(TABLICA!W14="","",_xlfn.NUMBERVALUE(CONCATENATE(TABLICA!W14))),"")</f>
        <v/>
      </c>
      <c r="X14" s="160" t="str">
        <f ca="1">IF(TABLICA_KORONA!X$16="",IF(TABLICA!X14="","",_xlfn.NUMBERVALUE(CONCATENATE(TABLICA!X14))),"")</f>
        <v/>
      </c>
      <c r="Y14" s="160" t="str">
        <f ca="1">IF(TABLICA_KORONA!Y$16="",IF(TABLICA!Y14="","",_xlfn.NUMBERVALUE(CONCATENATE(TABLICA!Y14))),"")</f>
        <v/>
      </c>
      <c r="Z14" s="160" t="str">
        <f ca="1">IF(TABLICA_KORONA!Z$16="",IF(TABLICA!Z14="","",_xlfn.NUMBERVALUE(CONCATENATE(TABLICA!Z14))),"")</f>
        <v/>
      </c>
      <c r="AA14" s="160" t="str">
        <f ca="1">IF(TABLICA_KORONA!AA$16="",IF(TABLICA!AA14="","",_xlfn.NUMBERVALUE(CONCATENATE(TABLICA!AA14))),"")</f>
        <v/>
      </c>
      <c r="AB14" s="160" t="str">
        <f ca="1">IF(TABLICA_KORONA!AB$16="",IF(TABLICA!AB14="","",_xlfn.NUMBERVALUE(CONCATENATE(TABLICA!AB14))),"")</f>
        <v/>
      </c>
      <c r="AC14" s="160" t="str">
        <f ca="1">IF(TABLICA_KORONA!AC$16="",IF(TABLICA!AC14="","",_xlfn.NUMBERVALUE(CONCATENATE(TABLICA!AC14))),"")</f>
        <v/>
      </c>
      <c r="AD14" s="160" t="str">
        <f ca="1">IF(TABLICA_KORONA!AD$16="",IF(TABLICA!AD14="","",_xlfn.NUMBERVALUE(CONCATENATE(TABLICA!AD14))),"")</f>
        <v/>
      </c>
      <c r="AE14" s="160" t="str">
        <f ca="1">IF(TABLICA_KORONA!AE$16="",IF(TABLICA!AE14="","",_xlfn.NUMBERVALUE(CONCATENATE(TABLICA!AE14))),"")</f>
        <v/>
      </c>
      <c r="AF14" s="160" t="str">
        <f ca="1">IF(TABLICA_KORONA!AF$16="",IF(TABLICA!AF14="","",_xlfn.NUMBERVALUE(CONCATENATE(TABLICA!AF14))),"")</f>
        <v/>
      </c>
      <c r="AG14" s="160" t="str">
        <f ca="1">IF(TABLICA_KORONA!AG$16="",IF(TABLICA!AG14="","",_xlfn.NUMBERVALUE(CONCATENATE(TABLICA!AG14))),"")</f>
        <v/>
      </c>
      <c r="AH14" s="161" t="str">
        <f ca="1">IF(TABLICA_KORONA!AH$16="",IF(TABLICA!AH14="","",_xlfn.NUMBERVALUE(CONCATENATE(TABLICA!AH14))),"")</f>
        <v/>
      </c>
      <c r="AI14" s="109"/>
      <c r="AJ14" s="110"/>
      <c r="AL14" s="111"/>
      <c r="AM14" s="2"/>
    </row>
    <row r="15" spans="1:41" ht="33" customHeight="1" thickTop="1" thickBot="1">
      <c r="A15" s="2"/>
      <c r="B15" s="6" t="s">
        <v>34</v>
      </c>
      <c r="C15" s="14"/>
      <c r="D15" s="170">
        <f ca="1">_xlfn.NUMBERVALUE(IF(UPIS!D33="",CONCATENATE(TABLICA!D15),""))</f>
        <v>0</v>
      </c>
      <c r="E15" s="171">
        <f ca="1">_xlfn.NUMBERVALUE(IF(UPIS!E33="",CONCATENATE(TABLICA!E15),""))</f>
        <v>0</v>
      </c>
      <c r="F15" s="171">
        <f ca="1">_xlfn.NUMBERVALUE(IF(UPIS!F33="",CONCATENATE(TABLICA!F15),""))</f>
        <v>0</v>
      </c>
      <c r="G15" s="171">
        <f ca="1">_xlfn.NUMBERVALUE(IF(UPIS!G33="",CONCATENATE(TABLICA!G15),""))</f>
        <v>0</v>
      </c>
      <c r="H15" s="171">
        <f ca="1">_xlfn.NUMBERVALUE(IF(UPIS!H33="",CONCATENATE(TABLICA!H15),""))</f>
        <v>0</v>
      </c>
      <c r="I15" s="171">
        <f ca="1">_xlfn.NUMBERVALUE(IF(UPIS!I33="",CONCATENATE(TABLICA!I15),""))</f>
        <v>0</v>
      </c>
      <c r="J15" s="171">
        <f ca="1">_xlfn.NUMBERVALUE(IF(UPIS!J33="",CONCATENATE(TABLICA!J15),""))</f>
        <v>0</v>
      </c>
      <c r="K15" s="171">
        <f ca="1">_xlfn.NUMBERVALUE(IF(UPIS!K33="",CONCATENATE(TABLICA!K15),""))</f>
        <v>0</v>
      </c>
      <c r="L15" s="171">
        <f ca="1">_xlfn.NUMBERVALUE(IF(UPIS!L33="",CONCATENATE(TABLICA!L15),""))</f>
        <v>0</v>
      </c>
      <c r="M15" s="171">
        <f ca="1">_xlfn.NUMBERVALUE(IF(UPIS!M33="",CONCATENATE(TABLICA!M15),""))</f>
        <v>0</v>
      </c>
      <c r="N15" s="171">
        <f ca="1">_xlfn.NUMBERVALUE(IF(UPIS!N33="",CONCATENATE(TABLICA!N15),""))</f>
        <v>0</v>
      </c>
      <c r="O15" s="171">
        <f ca="1">_xlfn.NUMBERVALUE(IF(UPIS!O33="",CONCATENATE(TABLICA!O15),""))</f>
        <v>0</v>
      </c>
      <c r="P15" s="171">
        <f ca="1">_xlfn.NUMBERVALUE(IF(UPIS!P33="",CONCATENATE(TABLICA!P15),""))</f>
        <v>0</v>
      </c>
      <c r="Q15" s="171">
        <f ca="1">_xlfn.NUMBERVALUE(IF(UPIS!Q33="",CONCATENATE(TABLICA!Q15),""))</f>
        <v>0</v>
      </c>
      <c r="R15" s="171">
        <f ca="1">_xlfn.NUMBERVALUE(IF(UPIS!R33="",CONCATENATE(TABLICA!R15),""))</f>
        <v>0</v>
      </c>
      <c r="S15" s="171">
        <f ca="1">_xlfn.NUMBERVALUE(IF(UPIS!S33="",CONCATENATE(TABLICA!S15),""))</f>
        <v>0</v>
      </c>
      <c r="T15" s="171">
        <f ca="1">_xlfn.NUMBERVALUE(IF(UPIS!T33="",CONCATENATE(TABLICA!T15),""))</f>
        <v>0</v>
      </c>
      <c r="U15" s="171">
        <f ca="1">_xlfn.NUMBERVALUE(IF(UPIS!U33="",CONCATENATE(TABLICA!U15),""))</f>
        <v>0</v>
      </c>
      <c r="V15" s="171">
        <f ca="1">_xlfn.NUMBERVALUE(IF(UPIS!V33="",CONCATENATE(TABLICA!V15),""))</f>
        <v>0</v>
      </c>
      <c r="W15" s="171">
        <f ca="1">_xlfn.NUMBERVALUE(IF(UPIS!W33="",CONCATENATE(TABLICA!W15),""))</f>
        <v>0</v>
      </c>
      <c r="X15" s="171">
        <f ca="1">_xlfn.NUMBERVALUE(IF(UPIS!X33="",CONCATENATE(TABLICA!X15),""))</f>
        <v>0</v>
      </c>
      <c r="Y15" s="171">
        <f ca="1">_xlfn.NUMBERVALUE(IF(UPIS!Y33="",CONCATENATE(TABLICA!Y15),""))</f>
        <v>0</v>
      </c>
      <c r="Z15" s="171">
        <f ca="1">_xlfn.NUMBERVALUE(IF(UPIS!Z33="",CONCATENATE(TABLICA!Z15),""))</f>
        <v>0</v>
      </c>
      <c r="AA15" s="171">
        <f ca="1">_xlfn.NUMBERVALUE(IF(UPIS!AA33="",CONCATENATE(TABLICA!AA15),""))</f>
        <v>0</v>
      </c>
      <c r="AB15" s="171">
        <f ca="1">_xlfn.NUMBERVALUE(IF(UPIS!AB33="",CONCATENATE(TABLICA!AB15),""))</f>
        <v>0</v>
      </c>
      <c r="AC15" s="171">
        <f ca="1">_xlfn.NUMBERVALUE(IF(UPIS!AC33="",CONCATENATE(TABLICA!AC15),""))</f>
        <v>0</v>
      </c>
      <c r="AD15" s="171">
        <f ca="1">_xlfn.NUMBERVALUE(IF(UPIS!AD33="",CONCATENATE(TABLICA!AD15),""))</f>
        <v>0</v>
      </c>
      <c r="AE15" s="171">
        <f ca="1">_xlfn.NUMBERVALUE(IF(UPIS!AE33="",CONCATENATE(TABLICA!AE15),""))</f>
        <v>0</v>
      </c>
      <c r="AF15" s="171">
        <f ca="1">_xlfn.NUMBERVALUE(IF(UPIS!AF33="",CONCATENATE(TABLICA!AF15),""))</f>
        <v>0</v>
      </c>
      <c r="AG15" s="171">
        <f ca="1">_xlfn.NUMBERVALUE(IF(UPIS!AG33="",CONCATENATE(TABLICA!AG15),""))</f>
        <v>0</v>
      </c>
      <c r="AH15" s="172">
        <f ca="1">_xlfn.NUMBERVALUE(IF(UPIS!AH33="",CONCATENATE(TABLICA!AH15),""))</f>
        <v>0</v>
      </c>
      <c r="AI15" s="116"/>
      <c r="AJ15" s="113"/>
      <c r="AK15" s="117"/>
      <c r="AL15" s="114"/>
      <c r="AM15" s="80"/>
    </row>
    <row r="16" spans="1:41" ht="33" customHeight="1" thickBot="1">
      <c r="A16" s="2"/>
      <c r="B16" s="137" t="s">
        <v>94</v>
      </c>
      <c r="C16" s="14"/>
      <c r="D16" s="165" t="str">
        <f>IF(ISBLANK(UPIS!D33),"",UPIS!D33)</f>
        <v/>
      </c>
      <c r="E16" s="166" t="str">
        <f>IF(ISBLANK(UPIS!E33),"",UPIS!E33)</f>
        <v/>
      </c>
      <c r="F16" s="166" t="str">
        <f>IF(ISBLANK(UPIS!F33),"",UPIS!F33)</f>
        <v/>
      </c>
      <c r="G16" s="166" t="str">
        <f>IF(ISBLANK(UPIS!G33),"",UPIS!G33)</f>
        <v/>
      </c>
      <c r="H16" s="166" t="str">
        <f>IF(ISBLANK(UPIS!H33),"",UPIS!H33)</f>
        <v/>
      </c>
      <c r="I16" s="166" t="str">
        <f>IF(ISBLANK(UPIS!I33),"",UPIS!I33)</f>
        <v/>
      </c>
      <c r="J16" s="166" t="str">
        <f>IF(ISBLANK(UPIS!J33),"",UPIS!J33)</f>
        <v/>
      </c>
      <c r="K16" s="166" t="str">
        <f>IF(ISBLANK(UPIS!K33),"",UPIS!K33)</f>
        <v/>
      </c>
      <c r="L16" s="166" t="str">
        <f>IF(ISBLANK(UPIS!L33),"",UPIS!L33)</f>
        <v/>
      </c>
      <c r="M16" s="166" t="str">
        <f>IF(ISBLANK(UPIS!M33),"",UPIS!M33)</f>
        <v/>
      </c>
      <c r="N16" s="166" t="str">
        <f>IF(ISBLANK(UPIS!N33),"",UPIS!N33)</f>
        <v/>
      </c>
      <c r="O16" s="166" t="str">
        <f>IF(ISBLANK(UPIS!O33),"",UPIS!O33)</f>
        <v/>
      </c>
      <c r="P16" s="166" t="str">
        <f>IF(ISBLANK(UPIS!P33),"",UPIS!P33)</f>
        <v/>
      </c>
      <c r="Q16" s="166" t="str">
        <f>IF(ISBLANK(UPIS!Q33),"",UPIS!Q33)</f>
        <v/>
      </c>
      <c r="R16" s="166" t="str">
        <f>IF(ISBLANK(UPIS!R33),"",UPIS!R33)</f>
        <v/>
      </c>
      <c r="S16" s="166" t="str">
        <f>IF(ISBLANK(UPIS!S33),"",UPIS!S33)</f>
        <v/>
      </c>
      <c r="T16" s="166" t="str">
        <f>IF(ISBLANK(UPIS!T33),"",UPIS!T33)</f>
        <v/>
      </c>
      <c r="U16" s="166" t="str">
        <f>IF(ISBLANK(UPIS!U33),"",UPIS!U33)</f>
        <v/>
      </c>
      <c r="V16" s="166" t="str">
        <f>IF(ISBLANK(UPIS!V33),"",UPIS!V33)</f>
        <v/>
      </c>
      <c r="W16" s="166" t="str">
        <f>IF(ISBLANK(UPIS!W33),"",UPIS!W33)</f>
        <v/>
      </c>
      <c r="X16" s="166" t="str">
        <f>IF(ISBLANK(UPIS!X33),"",UPIS!X33)</f>
        <v/>
      </c>
      <c r="Y16" s="166" t="str">
        <f>IF(ISBLANK(UPIS!Y33),"",UPIS!Y33)</f>
        <v/>
      </c>
      <c r="Z16" s="166" t="str">
        <f>IF(ISBLANK(UPIS!Z33),"",UPIS!Z33)</f>
        <v/>
      </c>
      <c r="AA16" s="166" t="str">
        <f>IF(ISBLANK(UPIS!AA33),"",UPIS!AA33)</f>
        <v/>
      </c>
      <c r="AB16" s="166" t="str">
        <f>IF(ISBLANK(UPIS!AB33),"",UPIS!AB33)</f>
        <v/>
      </c>
      <c r="AC16" s="166" t="str">
        <f>IF(ISBLANK(UPIS!AC33),"",UPIS!AC33)</f>
        <v/>
      </c>
      <c r="AD16" s="166" t="str">
        <f>IF(COUNT(AD22:AD33)&gt;0,"",IF(ISBLANK(UPIS!AD33),"",UPIS!AD33))</f>
        <v/>
      </c>
      <c r="AE16" s="166" t="str">
        <f>IF(ISBLANK(UPIS!AE33),"",UPIS!AE33)</f>
        <v/>
      </c>
      <c r="AF16" s="166" t="str">
        <f>IF(ISBLANK(UPIS!AF33),"",UPIS!AF33)</f>
        <v/>
      </c>
      <c r="AG16" s="166" t="str">
        <f>IF(ISBLANK(UPIS!AG33),"",UPIS!AG33)</f>
        <v/>
      </c>
      <c r="AH16" s="167" t="str">
        <f>IF(ISBLANK(UPIS!AH33),"",UPIS!AH33)</f>
        <v/>
      </c>
      <c r="AI16" s="127"/>
      <c r="AJ16" s="113"/>
      <c r="AK16" s="113"/>
      <c r="AL16" s="114"/>
      <c r="AM16" s="80"/>
    </row>
    <row r="17" spans="1:39" ht="33" customHeight="1">
      <c r="A17" s="2"/>
      <c r="B17" s="7" t="s">
        <v>57</v>
      </c>
      <c r="C17" s="12"/>
      <c r="D17" s="142">
        <f ca="1">_xlfn.NUMBERVALUE(CONCATENATE(TABLICA!D16))</f>
        <v>0</v>
      </c>
      <c r="E17" s="168">
        <f ca="1">_xlfn.NUMBERVALUE(CONCATENATE(TABLICA!E16))</f>
        <v>0</v>
      </c>
      <c r="F17" s="168">
        <f ca="1">_xlfn.NUMBERVALUE(CONCATENATE(TABLICA!F16))</f>
        <v>0</v>
      </c>
      <c r="G17" s="168">
        <f ca="1">_xlfn.NUMBERVALUE(CONCATENATE(TABLICA!G16))</f>
        <v>0</v>
      </c>
      <c r="H17" s="168">
        <f ca="1">_xlfn.NUMBERVALUE(CONCATENATE(TABLICA!H16))</f>
        <v>0</v>
      </c>
      <c r="I17" s="168">
        <f ca="1">_xlfn.NUMBERVALUE(CONCATENATE(TABLICA!I16))</f>
        <v>0</v>
      </c>
      <c r="J17" s="168">
        <f ca="1">_xlfn.NUMBERVALUE(CONCATENATE(TABLICA!J16))</f>
        <v>0</v>
      </c>
      <c r="K17" s="168">
        <f ca="1">_xlfn.NUMBERVALUE(CONCATENATE(TABLICA!K16))</f>
        <v>0</v>
      </c>
      <c r="L17" s="168">
        <f ca="1">_xlfn.NUMBERVALUE(CONCATENATE(TABLICA!L16))</f>
        <v>0</v>
      </c>
      <c r="M17" s="168">
        <f ca="1">_xlfn.NUMBERVALUE(CONCATENATE(TABLICA!M16))</f>
        <v>0</v>
      </c>
      <c r="N17" s="168">
        <f ca="1">_xlfn.NUMBERVALUE(CONCATENATE(TABLICA!N16))</f>
        <v>0</v>
      </c>
      <c r="O17" s="168">
        <f ca="1">_xlfn.NUMBERVALUE(CONCATENATE(TABLICA!O16))</f>
        <v>0</v>
      </c>
      <c r="P17" s="168">
        <f ca="1">_xlfn.NUMBERVALUE(CONCATENATE(TABLICA!P16))</f>
        <v>0</v>
      </c>
      <c r="Q17" s="168">
        <f ca="1">_xlfn.NUMBERVALUE(CONCATENATE(TABLICA!Q16))</f>
        <v>0</v>
      </c>
      <c r="R17" s="168">
        <f ca="1">_xlfn.NUMBERVALUE(CONCATENATE(TABLICA!R16))</f>
        <v>0</v>
      </c>
      <c r="S17" s="168">
        <f ca="1">_xlfn.NUMBERVALUE(CONCATENATE(TABLICA!S16))</f>
        <v>0</v>
      </c>
      <c r="T17" s="168">
        <f ca="1">_xlfn.NUMBERVALUE(CONCATENATE(TABLICA!T16))</f>
        <v>0</v>
      </c>
      <c r="U17" s="168">
        <f ca="1">_xlfn.NUMBERVALUE(CONCATENATE(TABLICA!U16))</f>
        <v>0</v>
      </c>
      <c r="V17" s="168">
        <f ca="1">_xlfn.NUMBERVALUE(CONCATENATE(TABLICA!V16))</f>
        <v>0</v>
      </c>
      <c r="W17" s="168">
        <f ca="1">_xlfn.NUMBERVALUE(CONCATENATE(TABLICA!W16))</f>
        <v>0</v>
      </c>
      <c r="X17" s="168">
        <f ca="1">_xlfn.NUMBERVALUE(CONCATENATE(TABLICA!X16))</f>
        <v>0</v>
      </c>
      <c r="Y17" s="168">
        <f ca="1">_xlfn.NUMBERVALUE(CONCATENATE(TABLICA!Y16))</f>
        <v>0</v>
      </c>
      <c r="Z17" s="168">
        <f ca="1">_xlfn.NUMBERVALUE(CONCATENATE(TABLICA!Z16))</f>
        <v>0</v>
      </c>
      <c r="AA17" s="168">
        <f ca="1">_xlfn.NUMBERVALUE(CONCATENATE(TABLICA!AA16))</f>
        <v>0</v>
      </c>
      <c r="AB17" s="168">
        <f ca="1">_xlfn.NUMBERVALUE(CONCATENATE(TABLICA!AB16))</f>
        <v>0</v>
      </c>
      <c r="AC17" s="168">
        <f ca="1">_xlfn.NUMBERVALUE(CONCATENATE(TABLICA!AC16))</f>
        <v>0</v>
      </c>
      <c r="AD17" s="168">
        <f ca="1">_xlfn.NUMBERVALUE(CONCATENATE(TABLICA!AD16))</f>
        <v>0</v>
      </c>
      <c r="AE17" s="168">
        <f ca="1">_xlfn.NUMBERVALUE(CONCATENATE(TABLICA!AE16))</f>
        <v>0</v>
      </c>
      <c r="AF17" s="168">
        <f ca="1">_xlfn.NUMBERVALUE(CONCATENATE(TABLICA!AF16))</f>
        <v>0</v>
      </c>
      <c r="AG17" s="168">
        <f ca="1">_xlfn.NUMBERVALUE(CONCATENATE(TABLICA!AG16))</f>
        <v>0</v>
      </c>
      <c r="AH17" s="169">
        <f ca="1">_xlfn.NUMBERVALUE(CONCATENATE(TABLICA!AH16))</f>
        <v>0</v>
      </c>
      <c r="AI17" s="65"/>
      <c r="AJ17" s="58">
        <f ca="1">SUM(D17:AH17)</f>
        <v>0</v>
      </c>
      <c r="AK17" s="58"/>
      <c r="AL17" s="59"/>
      <c r="AM17" s="2"/>
    </row>
    <row r="18" spans="1:39" ht="33" customHeight="1">
      <c r="A18" s="2"/>
      <c r="B18" s="7" t="s">
        <v>59</v>
      </c>
      <c r="C18" s="12"/>
      <c r="D18" s="138" t="str">
        <f>CONCATENATE(TABLICA!D17)</f>
        <v/>
      </c>
      <c r="E18" s="92" t="str">
        <f>CONCATENATE(TABLICA!E17)</f>
        <v/>
      </c>
      <c r="F18" s="92" t="str">
        <f>CONCATENATE(TABLICA!F17)</f>
        <v/>
      </c>
      <c r="G18" s="92" t="str">
        <f>CONCATENATE(TABLICA!G17)</f>
        <v/>
      </c>
      <c r="H18" s="92" t="str">
        <f>CONCATENATE(TABLICA!H17)</f>
        <v/>
      </c>
      <c r="I18" s="92" t="str">
        <f>CONCATENATE(TABLICA!I17)</f>
        <v/>
      </c>
      <c r="J18" s="92" t="str">
        <f>CONCATENATE(TABLICA!J17)</f>
        <v/>
      </c>
      <c r="K18" s="92" t="str">
        <f>CONCATENATE(TABLICA!K17)</f>
        <v/>
      </c>
      <c r="L18" s="92" t="str">
        <f>CONCATENATE(TABLICA!L17)</f>
        <v/>
      </c>
      <c r="M18" s="92" t="str">
        <f>CONCATENATE(TABLICA!M17)</f>
        <v/>
      </c>
      <c r="N18" s="92" t="str">
        <f>CONCATENATE(TABLICA!N17)</f>
        <v/>
      </c>
      <c r="O18" s="92" t="str">
        <f>CONCATENATE(TABLICA!O17)</f>
        <v/>
      </c>
      <c r="P18" s="92" t="str">
        <f>CONCATENATE(TABLICA!P17)</f>
        <v/>
      </c>
      <c r="Q18" s="92" t="str">
        <f>CONCATENATE(TABLICA!Q17)</f>
        <v/>
      </c>
      <c r="R18" s="92" t="str">
        <f>CONCATENATE(TABLICA!R17)</f>
        <v/>
      </c>
      <c r="S18" s="92" t="str">
        <f>CONCATENATE(TABLICA!S17)</f>
        <v/>
      </c>
      <c r="T18" s="92" t="str">
        <f>CONCATENATE(TABLICA!T17)</f>
        <v/>
      </c>
      <c r="U18" s="92" t="str">
        <f>CONCATENATE(TABLICA!U17)</f>
        <v/>
      </c>
      <c r="V18" s="92" t="str">
        <f>CONCATENATE(TABLICA!V17)</f>
        <v/>
      </c>
      <c r="W18" s="92" t="str">
        <f>CONCATENATE(TABLICA!W17)</f>
        <v/>
      </c>
      <c r="X18" s="92" t="str">
        <f>CONCATENATE(TABLICA!X17)</f>
        <v/>
      </c>
      <c r="Y18" s="92" t="str">
        <f>CONCATENATE(TABLICA!Y17)</f>
        <v/>
      </c>
      <c r="Z18" s="92" t="str">
        <f>CONCATENATE(TABLICA!Z17)</f>
        <v/>
      </c>
      <c r="AA18" s="92" t="str">
        <f>CONCATENATE(TABLICA!AA17)</f>
        <v/>
      </c>
      <c r="AB18" s="92" t="str">
        <f>CONCATENATE(TABLICA!AB17)</f>
        <v/>
      </c>
      <c r="AC18" s="92" t="str">
        <f>CONCATENATE(TABLICA!AC17)</f>
        <v/>
      </c>
      <c r="AD18" s="92" t="str">
        <f>CONCATENATE(TABLICA!AD17)</f>
        <v/>
      </c>
      <c r="AE18" s="92" t="str">
        <f>CONCATENATE(TABLICA!AE17)</f>
        <v/>
      </c>
      <c r="AF18" s="92" t="str">
        <f>CONCATENATE(TABLICA!AF17)</f>
        <v/>
      </c>
      <c r="AG18" s="92" t="str">
        <f>CONCATENATE(TABLICA!AG17)</f>
        <v/>
      </c>
      <c r="AH18" s="146" t="str">
        <f>CONCATENATE(TABLICA!AH17)</f>
        <v/>
      </c>
      <c r="AI18" s="57"/>
      <c r="AJ18" s="58">
        <f>SUM(D18:AH18)</f>
        <v>0</v>
      </c>
      <c r="AK18" s="58"/>
      <c r="AL18" s="59"/>
      <c r="AM18" s="2"/>
    </row>
    <row r="19" spans="1:39" ht="33" customHeight="1">
      <c r="A19" s="2"/>
      <c r="B19" s="7" t="s">
        <v>58</v>
      </c>
      <c r="C19" s="12"/>
      <c r="D19" s="138" t="str">
        <f>CONCATENATE(TABLICA!D18)</f>
        <v/>
      </c>
      <c r="E19" s="92" t="str">
        <f>CONCATENATE(TABLICA!E18)</f>
        <v/>
      </c>
      <c r="F19" s="92" t="str">
        <f>CONCATENATE(TABLICA!F18)</f>
        <v/>
      </c>
      <c r="G19" s="92" t="str">
        <f>CONCATENATE(TABLICA!G18)</f>
        <v/>
      </c>
      <c r="H19" s="92" t="str">
        <f>CONCATENATE(TABLICA!H18)</f>
        <v/>
      </c>
      <c r="I19" s="92" t="str">
        <f>CONCATENATE(TABLICA!I18)</f>
        <v/>
      </c>
      <c r="J19" s="92" t="str">
        <f>CONCATENATE(TABLICA!J18)</f>
        <v/>
      </c>
      <c r="K19" s="92" t="str">
        <f>CONCATENATE(TABLICA!K18)</f>
        <v/>
      </c>
      <c r="L19" s="92" t="str">
        <f>CONCATENATE(TABLICA!L18)</f>
        <v/>
      </c>
      <c r="M19" s="92" t="str">
        <f>CONCATENATE(TABLICA!M18)</f>
        <v/>
      </c>
      <c r="N19" s="92" t="str">
        <f>CONCATENATE(TABLICA!N18)</f>
        <v/>
      </c>
      <c r="O19" s="92" t="str">
        <f>CONCATENATE(TABLICA!O18)</f>
        <v/>
      </c>
      <c r="P19" s="92" t="str">
        <f>CONCATENATE(TABLICA!P18)</f>
        <v/>
      </c>
      <c r="Q19" s="92" t="str">
        <f>CONCATENATE(TABLICA!Q18)</f>
        <v/>
      </c>
      <c r="R19" s="92" t="str">
        <f>CONCATENATE(TABLICA!R18)</f>
        <v/>
      </c>
      <c r="S19" s="92" t="str">
        <f>CONCATENATE(TABLICA!S18)</f>
        <v/>
      </c>
      <c r="T19" s="92" t="str">
        <f>CONCATENATE(TABLICA!T18)</f>
        <v/>
      </c>
      <c r="U19" s="92" t="str">
        <f>CONCATENATE(TABLICA!U18)</f>
        <v/>
      </c>
      <c r="V19" s="92" t="str">
        <f>CONCATENATE(TABLICA!V18)</f>
        <v/>
      </c>
      <c r="W19" s="92" t="str">
        <f>CONCATENATE(TABLICA!W18)</f>
        <v/>
      </c>
      <c r="X19" s="92" t="str">
        <f>CONCATENATE(TABLICA!X18)</f>
        <v/>
      </c>
      <c r="Y19" s="92" t="str">
        <f>CONCATENATE(TABLICA!Y18)</f>
        <v/>
      </c>
      <c r="Z19" s="92" t="str">
        <f>CONCATENATE(TABLICA!Z18)</f>
        <v/>
      </c>
      <c r="AA19" s="92" t="str">
        <f>CONCATENATE(TABLICA!AA18)</f>
        <v/>
      </c>
      <c r="AB19" s="92" t="str">
        <f>CONCATENATE(TABLICA!AB18)</f>
        <v/>
      </c>
      <c r="AC19" s="92" t="str">
        <f>CONCATENATE(TABLICA!AC18)</f>
        <v/>
      </c>
      <c r="AD19" s="92" t="str">
        <f>CONCATENATE(TABLICA!AD18)</f>
        <v/>
      </c>
      <c r="AE19" s="92" t="str">
        <f>CONCATENATE(TABLICA!AE18)</f>
        <v/>
      </c>
      <c r="AF19" s="92" t="str">
        <f>CONCATENATE(TABLICA!AF18)</f>
        <v/>
      </c>
      <c r="AG19" s="92" t="str">
        <f>CONCATENATE(TABLICA!AG18)</f>
        <v/>
      </c>
      <c r="AH19" s="146" t="str">
        <f>CONCATENATE(TABLICA!AH18)</f>
        <v/>
      </c>
      <c r="AI19" s="57"/>
      <c r="AJ19" s="58">
        <f>SUM(D19:AH19)</f>
        <v>0</v>
      </c>
      <c r="AK19" s="60"/>
      <c r="AL19" s="61"/>
      <c r="AM19" s="2"/>
    </row>
    <row r="20" spans="1:39" ht="33" customHeight="1">
      <c r="A20" s="2"/>
      <c r="B20" s="7" t="s">
        <v>35</v>
      </c>
      <c r="C20" s="12"/>
      <c r="D20" s="138" t="str">
        <f>CONCATENATE(TABLICA!D19)</f>
        <v/>
      </c>
      <c r="E20" s="92" t="str">
        <f>CONCATENATE(TABLICA!E19)</f>
        <v/>
      </c>
      <c r="F20" s="92" t="str">
        <f>CONCATENATE(TABLICA!F19)</f>
        <v/>
      </c>
      <c r="G20" s="92" t="str">
        <f>CONCATENATE(TABLICA!G19)</f>
        <v/>
      </c>
      <c r="H20" s="92" t="str">
        <f>CONCATENATE(TABLICA!H19)</f>
        <v/>
      </c>
      <c r="I20" s="92" t="str">
        <f>CONCATENATE(TABLICA!I19)</f>
        <v/>
      </c>
      <c r="J20" s="92" t="str">
        <f>CONCATENATE(TABLICA!J19)</f>
        <v/>
      </c>
      <c r="K20" s="92" t="str">
        <f>CONCATENATE(TABLICA!K19)</f>
        <v/>
      </c>
      <c r="L20" s="92" t="str">
        <f>CONCATENATE(TABLICA!L19)</f>
        <v/>
      </c>
      <c r="M20" s="92" t="str">
        <f>CONCATENATE(TABLICA!M19)</f>
        <v/>
      </c>
      <c r="N20" s="92" t="str">
        <f>CONCATENATE(TABLICA!N19)</f>
        <v/>
      </c>
      <c r="O20" s="92" t="str">
        <f>CONCATENATE(TABLICA!O19)</f>
        <v/>
      </c>
      <c r="P20" s="92" t="str">
        <f>CONCATENATE(TABLICA!P19)</f>
        <v/>
      </c>
      <c r="Q20" s="92" t="str">
        <f>CONCATENATE(TABLICA!Q19)</f>
        <v/>
      </c>
      <c r="R20" s="92" t="str">
        <f>CONCATENATE(TABLICA!R19)</f>
        <v/>
      </c>
      <c r="S20" s="92" t="str">
        <f>CONCATENATE(TABLICA!S19)</f>
        <v/>
      </c>
      <c r="T20" s="92" t="str">
        <f>CONCATENATE(TABLICA!T19)</f>
        <v/>
      </c>
      <c r="U20" s="92" t="str">
        <f>CONCATENATE(TABLICA!U19)</f>
        <v/>
      </c>
      <c r="V20" s="92" t="str">
        <f>CONCATENATE(TABLICA!V19)</f>
        <v/>
      </c>
      <c r="W20" s="92" t="str">
        <f>CONCATENATE(TABLICA!W19)</f>
        <v/>
      </c>
      <c r="X20" s="92" t="str">
        <f>CONCATENATE(TABLICA!X19)</f>
        <v/>
      </c>
      <c r="Y20" s="92" t="str">
        <f>CONCATENATE(TABLICA!Y19)</f>
        <v/>
      </c>
      <c r="Z20" s="92" t="str">
        <f>CONCATENATE(TABLICA!Z19)</f>
        <v/>
      </c>
      <c r="AA20" s="92" t="str">
        <f>CONCATENATE(TABLICA!AA19)</f>
        <v/>
      </c>
      <c r="AB20" s="92" t="str">
        <f>CONCATENATE(TABLICA!AB19)</f>
        <v/>
      </c>
      <c r="AC20" s="92" t="str">
        <f>CONCATENATE(TABLICA!AC19)</f>
        <v/>
      </c>
      <c r="AD20" s="92" t="str">
        <f>CONCATENATE(TABLICA!AD19)</f>
        <v/>
      </c>
      <c r="AE20" s="92" t="str">
        <f>CONCATENATE(TABLICA!AE19)</f>
        <v/>
      </c>
      <c r="AF20" s="92" t="str">
        <f>CONCATENATE(TABLICA!AF19)</f>
        <v/>
      </c>
      <c r="AG20" s="92" t="str">
        <f>CONCATENATE(TABLICA!AG19)</f>
        <v/>
      </c>
      <c r="AH20" s="146" t="str">
        <f>CONCATENATE(TABLICA!AH19)</f>
        <v/>
      </c>
      <c r="AI20" s="57"/>
      <c r="AJ20" s="58">
        <f>SUM(D20:AH20)</f>
        <v>0</v>
      </c>
      <c r="AK20" s="60"/>
      <c r="AL20" s="61"/>
      <c r="AM20" s="2"/>
    </row>
    <row r="21" spans="1:39" ht="34.5" customHeight="1">
      <c r="A21" s="2"/>
      <c r="B21" s="15" t="s">
        <v>36</v>
      </c>
      <c r="C21" s="12"/>
      <c r="D21" s="138" t="str">
        <f>CONCATENATE(TABLICA!D20)</f>
        <v/>
      </c>
      <c r="E21" s="92" t="str">
        <f>CONCATENATE(TABLICA!E20)</f>
        <v/>
      </c>
      <c r="F21" s="92" t="str">
        <f>CONCATENATE(TABLICA!F20)</f>
        <v/>
      </c>
      <c r="G21" s="92" t="str">
        <f>CONCATENATE(TABLICA!G20)</f>
        <v/>
      </c>
      <c r="H21" s="92" t="str">
        <f>CONCATENATE(TABLICA!H20)</f>
        <v/>
      </c>
      <c r="I21" s="92" t="str">
        <f>CONCATENATE(TABLICA!I20)</f>
        <v/>
      </c>
      <c r="J21" s="92" t="str">
        <f>CONCATENATE(TABLICA!J20)</f>
        <v/>
      </c>
      <c r="K21" s="92" t="str">
        <f>CONCATENATE(TABLICA!K20)</f>
        <v/>
      </c>
      <c r="L21" s="92" t="str">
        <f>CONCATENATE(TABLICA!L20)</f>
        <v/>
      </c>
      <c r="M21" s="92" t="str">
        <f>CONCATENATE(TABLICA!M20)</f>
        <v/>
      </c>
      <c r="N21" s="92" t="str">
        <f>CONCATENATE(TABLICA!N20)</f>
        <v/>
      </c>
      <c r="O21" s="92" t="str">
        <f>CONCATENATE(TABLICA!O20)</f>
        <v/>
      </c>
      <c r="P21" s="92" t="str">
        <f>CONCATENATE(TABLICA!P20)</f>
        <v/>
      </c>
      <c r="Q21" s="92" t="str">
        <f>CONCATENATE(TABLICA!Q20)</f>
        <v/>
      </c>
      <c r="R21" s="92" t="str">
        <f>CONCATENATE(TABLICA!R20)</f>
        <v/>
      </c>
      <c r="S21" s="92" t="str">
        <f>CONCATENATE(TABLICA!S20)</f>
        <v/>
      </c>
      <c r="T21" s="92" t="str">
        <f>CONCATENATE(TABLICA!T20)</f>
        <v/>
      </c>
      <c r="U21" s="92" t="str">
        <f>CONCATENATE(TABLICA!U20)</f>
        <v/>
      </c>
      <c r="V21" s="92" t="str">
        <f>CONCATENATE(TABLICA!V20)</f>
        <v/>
      </c>
      <c r="W21" s="92" t="str">
        <f>CONCATENATE(TABLICA!W20)</f>
        <v/>
      </c>
      <c r="X21" s="92" t="str">
        <f>CONCATENATE(TABLICA!X20)</f>
        <v/>
      </c>
      <c r="Y21" s="92" t="str">
        <f>CONCATENATE(TABLICA!Y20)</f>
        <v/>
      </c>
      <c r="Z21" s="92" t="str">
        <f>CONCATENATE(TABLICA!Z20)</f>
        <v/>
      </c>
      <c r="AA21" s="92" t="str">
        <f>CONCATENATE(TABLICA!AA20)</f>
        <v/>
      </c>
      <c r="AB21" s="92" t="str">
        <f>CONCATENATE(TABLICA!AB20)</f>
        <v/>
      </c>
      <c r="AC21" s="92" t="str">
        <f>CONCATENATE(TABLICA!AC20)</f>
        <v/>
      </c>
      <c r="AD21" s="92" t="str">
        <f>CONCATENATE(TABLICA!AD20)</f>
        <v/>
      </c>
      <c r="AE21" s="92" t="str">
        <f>CONCATENATE(TABLICA!AE20)</f>
        <v/>
      </c>
      <c r="AF21" s="92" t="str">
        <f>CONCATENATE(TABLICA!AF20)</f>
        <v/>
      </c>
      <c r="AG21" s="92" t="str">
        <f>CONCATENATE(TABLICA!AG20)</f>
        <v/>
      </c>
      <c r="AH21" s="146" t="str">
        <f>CONCATENATE(TABLICA!AH20)</f>
        <v/>
      </c>
      <c r="AI21" s="57"/>
      <c r="AJ21" s="58">
        <v>0</v>
      </c>
      <c r="AK21" s="60"/>
      <c r="AL21" s="61"/>
      <c r="AM21" s="2"/>
    </row>
    <row r="22" spans="1:39" ht="33.75" customHeight="1">
      <c r="A22" s="2"/>
      <c r="B22" s="15" t="s">
        <v>37</v>
      </c>
      <c r="C22" s="149"/>
      <c r="D22" s="206">
        <f>_xlfn.NUMBERVALUE(CONCATENATE(TABLICA!D21))</f>
        <v>0</v>
      </c>
      <c r="E22" s="185">
        <f>_xlfn.NUMBERVALUE(CONCATENATE(TABLICA!E21))</f>
        <v>0</v>
      </c>
      <c r="F22" s="185">
        <f>_xlfn.NUMBERVALUE(CONCATENATE(TABLICA!F21))</f>
        <v>0</v>
      </c>
      <c r="G22" s="185">
        <f>_xlfn.NUMBERVALUE(CONCATENATE(TABLICA!G21))</f>
        <v>0</v>
      </c>
      <c r="H22" s="185">
        <f>_xlfn.NUMBERVALUE(CONCATENATE(TABLICA!H21))</f>
        <v>0</v>
      </c>
      <c r="I22" s="185">
        <f>_xlfn.NUMBERVALUE(CONCATENATE(TABLICA!I21))</f>
        <v>0</v>
      </c>
      <c r="J22" s="185">
        <f>_xlfn.NUMBERVALUE(CONCATENATE(TABLICA!J21))</f>
        <v>0</v>
      </c>
      <c r="K22" s="185">
        <f>_xlfn.NUMBERVALUE(CONCATENATE(TABLICA!K21))</f>
        <v>0</v>
      </c>
      <c r="L22" s="185">
        <f>_xlfn.NUMBERVALUE(CONCATENATE(TABLICA!L21))</f>
        <v>0</v>
      </c>
      <c r="M22" s="185">
        <f>_xlfn.NUMBERVALUE(CONCATENATE(TABLICA!M21))</f>
        <v>0</v>
      </c>
      <c r="N22" s="185">
        <f>_xlfn.NUMBERVALUE(CONCATENATE(TABLICA!N21))</f>
        <v>0</v>
      </c>
      <c r="O22" s="185">
        <f>_xlfn.NUMBERVALUE(CONCATENATE(TABLICA!O21))</f>
        <v>0</v>
      </c>
      <c r="P22" s="185">
        <f>_xlfn.NUMBERVALUE(CONCATENATE(TABLICA!P21))</f>
        <v>0</v>
      </c>
      <c r="Q22" s="185">
        <f>_xlfn.NUMBERVALUE(CONCATENATE(TABLICA!Q21))</f>
        <v>0</v>
      </c>
      <c r="R22" s="185">
        <f>_xlfn.NUMBERVALUE(CONCATENATE(TABLICA!R21))</f>
        <v>0</v>
      </c>
      <c r="S22" s="185">
        <f>_xlfn.NUMBERVALUE(CONCATENATE(TABLICA!S21))</f>
        <v>0</v>
      </c>
      <c r="T22" s="185">
        <f>_xlfn.NUMBERVALUE(CONCATENATE(TABLICA!T21))</f>
        <v>0</v>
      </c>
      <c r="U22" s="185">
        <f>_xlfn.NUMBERVALUE(CONCATENATE(TABLICA!U21))</f>
        <v>0</v>
      </c>
      <c r="V22" s="185">
        <f>_xlfn.NUMBERVALUE(CONCATENATE(TABLICA!V21))</f>
        <v>0</v>
      </c>
      <c r="W22" s="185">
        <f>_xlfn.NUMBERVALUE(CONCATENATE(TABLICA!W21))</f>
        <v>0</v>
      </c>
      <c r="X22" s="185">
        <f>_xlfn.NUMBERVALUE(CONCATENATE(TABLICA!X21))</f>
        <v>0</v>
      </c>
      <c r="Y22" s="185">
        <f>_xlfn.NUMBERVALUE(CONCATENATE(TABLICA!Y21))</f>
        <v>0</v>
      </c>
      <c r="Z22" s="185">
        <f>_xlfn.NUMBERVALUE(CONCATENATE(TABLICA!Z21))</f>
        <v>0</v>
      </c>
      <c r="AA22" s="185">
        <f>_xlfn.NUMBERVALUE(CONCATENATE(TABLICA!AA21))</f>
        <v>0</v>
      </c>
      <c r="AB22" s="185">
        <f>_xlfn.NUMBERVALUE(CONCATENATE(TABLICA!AB21))</f>
        <v>0</v>
      </c>
      <c r="AC22" s="185">
        <f>_xlfn.NUMBERVALUE(CONCATENATE(TABLICA!AC21))</f>
        <v>0</v>
      </c>
      <c r="AD22" s="185">
        <f>_xlfn.NUMBERVALUE(CONCATENATE(TABLICA!AD21))</f>
        <v>0</v>
      </c>
      <c r="AE22" s="185">
        <f>_xlfn.NUMBERVALUE(CONCATENATE(TABLICA!AE21))</f>
        <v>0</v>
      </c>
      <c r="AF22" s="185">
        <f>_xlfn.NUMBERVALUE(CONCATENATE(TABLICA!AF21))</f>
        <v>0</v>
      </c>
      <c r="AG22" s="185">
        <f>_xlfn.NUMBERVALUE(CONCATENATE(TABLICA!AG21))</f>
        <v>0</v>
      </c>
      <c r="AH22" s="185">
        <f>_xlfn.NUMBERVALUE(CONCATENATE(TABLICA!AH21))</f>
        <v>0</v>
      </c>
      <c r="AI22" s="57"/>
      <c r="AJ22" s="58">
        <f t="shared" ref="AJ22:AJ33" si="0">SUM(D22:AH22)</f>
        <v>0</v>
      </c>
      <c r="AK22" s="60"/>
      <c r="AL22" s="61"/>
      <c r="AM22" s="2"/>
    </row>
    <row r="23" spans="1:39" ht="33" customHeight="1">
      <c r="A23" s="2"/>
      <c r="B23" s="15" t="s">
        <v>38</v>
      </c>
      <c r="C23" s="149"/>
      <c r="D23" s="206">
        <f>_xlfn.NUMBERVALUE(CONCATENATE(TABLICA!D22))</f>
        <v>0</v>
      </c>
      <c r="E23" s="185">
        <f>_xlfn.NUMBERVALUE(CONCATENATE(TABLICA!E22))</f>
        <v>0</v>
      </c>
      <c r="F23" s="185">
        <f>_xlfn.NUMBERVALUE(CONCATENATE(TABLICA!F22))</f>
        <v>0</v>
      </c>
      <c r="G23" s="185">
        <f>_xlfn.NUMBERVALUE(CONCATENATE(TABLICA!G22))</f>
        <v>0</v>
      </c>
      <c r="H23" s="185">
        <f>_xlfn.NUMBERVALUE(CONCATENATE(TABLICA!H22))</f>
        <v>0</v>
      </c>
      <c r="I23" s="185">
        <f>_xlfn.NUMBERVALUE(CONCATENATE(TABLICA!I22))</f>
        <v>0</v>
      </c>
      <c r="J23" s="185">
        <f>_xlfn.NUMBERVALUE(CONCATENATE(TABLICA!J22))</f>
        <v>0</v>
      </c>
      <c r="K23" s="185">
        <f>_xlfn.NUMBERVALUE(CONCATENATE(TABLICA!K22))</f>
        <v>0</v>
      </c>
      <c r="L23" s="185">
        <f>_xlfn.NUMBERVALUE(CONCATENATE(TABLICA!L22))</f>
        <v>0</v>
      </c>
      <c r="M23" s="185">
        <f>_xlfn.NUMBERVALUE(CONCATENATE(TABLICA!M22))</f>
        <v>0</v>
      </c>
      <c r="N23" s="185">
        <f>_xlfn.NUMBERVALUE(CONCATENATE(TABLICA!N22))</f>
        <v>0</v>
      </c>
      <c r="O23" s="185">
        <f>_xlfn.NUMBERVALUE(CONCATENATE(TABLICA!O22))</f>
        <v>0</v>
      </c>
      <c r="P23" s="185">
        <f>_xlfn.NUMBERVALUE(CONCATENATE(TABLICA!P22))</f>
        <v>0</v>
      </c>
      <c r="Q23" s="185">
        <f>_xlfn.NUMBERVALUE(CONCATENATE(TABLICA!Q22))</f>
        <v>0</v>
      </c>
      <c r="R23" s="185">
        <f>_xlfn.NUMBERVALUE(CONCATENATE(TABLICA!R22))</f>
        <v>0</v>
      </c>
      <c r="S23" s="185">
        <f>_xlfn.NUMBERVALUE(CONCATENATE(TABLICA!S22))</f>
        <v>0</v>
      </c>
      <c r="T23" s="185">
        <f>_xlfn.NUMBERVALUE(CONCATENATE(TABLICA!T22))</f>
        <v>0</v>
      </c>
      <c r="U23" s="185">
        <f>_xlfn.NUMBERVALUE(CONCATENATE(TABLICA!U22))</f>
        <v>0</v>
      </c>
      <c r="V23" s="185">
        <f>_xlfn.NUMBERVALUE(CONCATENATE(TABLICA!V22))</f>
        <v>0</v>
      </c>
      <c r="W23" s="185">
        <f>_xlfn.NUMBERVALUE(CONCATENATE(TABLICA!W22))</f>
        <v>0</v>
      </c>
      <c r="X23" s="185">
        <f>_xlfn.NUMBERVALUE(CONCATENATE(TABLICA!X22))</f>
        <v>0</v>
      </c>
      <c r="Y23" s="185">
        <f>_xlfn.NUMBERVALUE(CONCATENATE(TABLICA!Y22))</f>
        <v>0</v>
      </c>
      <c r="Z23" s="185">
        <f>_xlfn.NUMBERVALUE(CONCATENATE(TABLICA!Z22))</f>
        <v>0</v>
      </c>
      <c r="AA23" s="185">
        <f>_xlfn.NUMBERVALUE(CONCATENATE(TABLICA!AA22))</f>
        <v>0</v>
      </c>
      <c r="AB23" s="185">
        <f>_xlfn.NUMBERVALUE(CONCATENATE(TABLICA!AB22))</f>
        <v>0</v>
      </c>
      <c r="AC23" s="185">
        <f>_xlfn.NUMBERVALUE(CONCATENATE(TABLICA!AC22))</f>
        <v>0</v>
      </c>
      <c r="AD23" s="185">
        <f>_xlfn.NUMBERVALUE(CONCATENATE(TABLICA!AD22))</f>
        <v>0</v>
      </c>
      <c r="AE23" s="185">
        <f>_xlfn.NUMBERVALUE(CONCATENATE(TABLICA!AE22))</f>
        <v>0</v>
      </c>
      <c r="AF23" s="185">
        <f>_xlfn.NUMBERVALUE(CONCATENATE(TABLICA!AF22))</f>
        <v>0</v>
      </c>
      <c r="AG23" s="185">
        <f>_xlfn.NUMBERVALUE(CONCATENATE(TABLICA!AG22))</f>
        <v>0</v>
      </c>
      <c r="AH23" s="185">
        <f>_xlfn.NUMBERVALUE(CONCATENATE(TABLICA!AH22))</f>
        <v>0</v>
      </c>
      <c r="AI23" s="57"/>
      <c r="AJ23" s="58">
        <f t="shared" si="0"/>
        <v>0</v>
      </c>
      <c r="AK23" s="60"/>
      <c r="AL23" s="61"/>
      <c r="AM23" s="2"/>
    </row>
    <row r="24" spans="1:39" ht="33" customHeight="1">
      <c r="A24" s="2"/>
      <c r="B24" s="7" t="s">
        <v>39</v>
      </c>
      <c r="C24" s="149"/>
      <c r="D24" s="206">
        <f>_xlfn.NUMBERVALUE(CONCATENATE(TABLICA!D23))</f>
        <v>0</v>
      </c>
      <c r="E24" s="185">
        <f>_xlfn.NUMBERVALUE(CONCATENATE(TABLICA!E23))</f>
        <v>0</v>
      </c>
      <c r="F24" s="185">
        <f>_xlfn.NUMBERVALUE(CONCATENATE(TABLICA!F23))</f>
        <v>0</v>
      </c>
      <c r="G24" s="185">
        <f>_xlfn.NUMBERVALUE(CONCATENATE(TABLICA!G23))</f>
        <v>0</v>
      </c>
      <c r="H24" s="185">
        <f>_xlfn.NUMBERVALUE(CONCATENATE(TABLICA!H23))</f>
        <v>0</v>
      </c>
      <c r="I24" s="185">
        <f>_xlfn.NUMBERVALUE(CONCATENATE(TABLICA!I23))</f>
        <v>0</v>
      </c>
      <c r="J24" s="185">
        <f>_xlfn.NUMBERVALUE(CONCATENATE(TABLICA!J23))</f>
        <v>0</v>
      </c>
      <c r="K24" s="185">
        <f>_xlfn.NUMBERVALUE(CONCATENATE(TABLICA!K23))</f>
        <v>0</v>
      </c>
      <c r="L24" s="185">
        <f>_xlfn.NUMBERVALUE(CONCATENATE(TABLICA!L23))</f>
        <v>0</v>
      </c>
      <c r="M24" s="185">
        <f>_xlfn.NUMBERVALUE(CONCATENATE(TABLICA!M23))</f>
        <v>0</v>
      </c>
      <c r="N24" s="185">
        <f>_xlfn.NUMBERVALUE(CONCATENATE(TABLICA!N23))</f>
        <v>0</v>
      </c>
      <c r="O24" s="185">
        <f>_xlfn.NUMBERVALUE(CONCATENATE(TABLICA!O23))</f>
        <v>0</v>
      </c>
      <c r="P24" s="185">
        <f>_xlfn.NUMBERVALUE(CONCATENATE(TABLICA!P23))</f>
        <v>0</v>
      </c>
      <c r="Q24" s="185">
        <f>_xlfn.NUMBERVALUE(CONCATENATE(TABLICA!Q23))</f>
        <v>0</v>
      </c>
      <c r="R24" s="185">
        <f>_xlfn.NUMBERVALUE(CONCATENATE(TABLICA!R23))</f>
        <v>0</v>
      </c>
      <c r="S24" s="185">
        <f>_xlfn.NUMBERVALUE(CONCATENATE(TABLICA!S23))</f>
        <v>0</v>
      </c>
      <c r="T24" s="185">
        <f>_xlfn.NUMBERVALUE(CONCATENATE(TABLICA!T23))</f>
        <v>0</v>
      </c>
      <c r="U24" s="185">
        <f>_xlfn.NUMBERVALUE(CONCATENATE(TABLICA!U23))</f>
        <v>0</v>
      </c>
      <c r="V24" s="185">
        <f>_xlfn.NUMBERVALUE(CONCATENATE(TABLICA!V23))</f>
        <v>0</v>
      </c>
      <c r="W24" s="185">
        <f>_xlfn.NUMBERVALUE(CONCATENATE(TABLICA!W23))</f>
        <v>0</v>
      </c>
      <c r="X24" s="185">
        <f>_xlfn.NUMBERVALUE(CONCATENATE(TABLICA!X23))</f>
        <v>0</v>
      </c>
      <c r="Y24" s="185">
        <f>_xlfn.NUMBERVALUE(CONCATENATE(TABLICA!Y23))</f>
        <v>0</v>
      </c>
      <c r="Z24" s="185">
        <f>_xlfn.NUMBERVALUE(CONCATENATE(TABLICA!Z23))</f>
        <v>0</v>
      </c>
      <c r="AA24" s="185">
        <f>_xlfn.NUMBERVALUE(CONCATENATE(TABLICA!AA23))</f>
        <v>0</v>
      </c>
      <c r="AB24" s="185">
        <f>_xlfn.NUMBERVALUE(CONCATENATE(TABLICA!AB23))</f>
        <v>0</v>
      </c>
      <c r="AC24" s="185">
        <f>_xlfn.NUMBERVALUE(CONCATENATE(TABLICA!AC23))</f>
        <v>0</v>
      </c>
      <c r="AD24" s="185">
        <f>_xlfn.NUMBERVALUE(CONCATENATE(TABLICA!AD23))</f>
        <v>0</v>
      </c>
      <c r="AE24" s="185">
        <f>_xlfn.NUMBERVALUE(CONCATENATE(TABLICA!AE23))</f>
        <v>0</v>
      </c>
      <c r="AF24" s="185">
        <f>_xlfn.NUMBERVALUE(CONCATENATE(TABLICA!AF23))</f>
        <v>0</v>
      </c>
      <c r="AG24" s="185">
        <f>_xlfn.NUMBERVALUE(CONCATENATE(TABLICA!AG23))</f>
        <v>0</v>
      </c>
      <c r="AH24" s="185">
        <f>_xlfn.NUMBERVALUE(CONCATENATE(TABLICA!AH23))</f>
        <v>0</v>
      </c>
      <c r="AI24" s="57"/>
      <c r="AJ24" s="58">
        <f t="shared" si="0"/>
        <v>0</v>
      </c>
      <c r="AK24" s="60"/>
      <c r="AL24" s="61"/>
      <c r="AM24" s="2"/>
    </row>
    <row r="25" spans="1:39" ht="33" customHeight="1">
      <c r="A25" s="2"/>
      <c r="B25" s="7" t="s">
        <v>40</v>
      </c>
      <c r="C25" s="149"/>
      <c r="D25" s="206">
        <f>_xlfn.NUMBERVALUE(CONCATENATE(TABLICA!D24))</f>
        <v>0</v>
      </c>
      <c r="E25" s="185">
        <f>_xlfn.NUMBERVALUE(CONCATENATE(TABLICA!E24))</f>
        <v>0</v>
      </c>
      <c r="F25" s="185">
        <f>_xlfn.NUMBERVALUE(CONCATENATE(TABLICA!F24))</f>
        <v>0</v>
      </c>
      <c r="G25" s="185">
        <f>_xlfn.NUMBERVALUE(CONCATENATE(TABLICA!G24))</f>
        <v>0</v>
      </c>
      <c r="H25" s="185">
        <f>_xlfn.NUMBERVALUE(CONCATENATE(TABLICA!H24))</f>
        <v>0</v>
      </c>
      <c r="I25" s="185">
        <f>_xlfn.NUMBERVALUE(CONCATENATE(TABLICA!I24))</f>
        <v>0</v>
      </c>
      <c r="J25" s="185">
        <f>_xlfn.NUMBERVALUE(CONCATENATE(TABLICA!J24))</f>
        <v>0</v>
      </c>
      <c r="K25" s="185">
        <f>_xlfn.NUMBERVALUE(CONCATENATE(TABLICA!K24))</f>
        <v>0</v>
      </c>
      <c r="L25" s="185">
        <f>_xlfn.NUMBERVALUE(CONCATENATE(TABLICA!L24))</f>
        <v>0</v>
      </c>
      <c r="M25" s="185">
        <f>_xlfn.NUMBERVALUE(CONCATENATE(TABLICA!M24))</f>
        <v>0</v>
      </c>
      <c r="N25" s="185">
        <f>_xlfn.NUMBERVALUE(CONCATENATE(TABLICA!N24))</f>
        <v>0</v>
      </c>
      <c r="O25" s="185">
        <f>_xlfn.NUMBERVALUE(CONCATENATE(TABLICA!O24))</f>
        <v>0</v>
      </c>
      <c r="P25" s="185">
        <f>_xlfn.NUMBERVALUE(CONCATENATE(TABLICA!P24))</f>
        <v>0</v>
      </c>
      <c r="Q25" s="185">
        <f>_xlfn.NUMBERVALUE(CONCATENATE(TABLICA!Q24))</f>
        <v>0</v>
      </c>
      <c r="R25" s="185">
        <f>_xlfn.NUMBERVALUE(CONCATENATE(TABLICA!R24))</f>
        <v>0</v>
      </c>
      <c r="S25" s="185">
        <f>_xlfn.NUMBERVALUE(CONCATENATE(TABLICA!S24))</f>
        <v>0</v>
      </c>
      <c r="T25" s="185">
        <f>_xlfn.NUMBERVALUE(CONCATENATE(TABLICA!T24))</f>
        <v>0</v>
      </c>
      <c r="U25" s="185">
        <f>_xlfn.NUMBERVALUE(CONCATENATE(TABLICA!U24))</f>
        <v>0</v>
      </c>
      <c r="V25" s="185">
        <f>_xlfn.NUMBERVALUE(CONCATENATE(TABLICA!V24))</f>
        <v>0</v>
      </c>
      <c r="W25" s="185">
        <f>_xlfn.NUMBERVALUE(CONCATENATE(TABLICA!W24))</f>
        <v>0</v>
      </c>
      <c r="X25" s="185">
        <f>_xlfn.NUMBERVALUE(CONCATENATE(TABLICA!X24))</f>
        <v>0</v>
      </c>
      <c r="Y25" s="185">
        <f>_xlfn.NUMBERVALUE(CONCATENATE(TABLICA!Y24))</f>
        <v>0</v>
      </c>
      <c r="Z25" s="185">
        <f>_xlfn.NUMBERVALUE(CONCATENATE(TABLICA!Z24))</f>
        <v>0</v>
      </c>
      <c r="AA25" s="185">
        <f>_xlfn.NUMBERVALUE(CONCATENATE(TABLICA!AA24))</f>
        <v>0</v>
      </c>
      <c r="AB25" s="185">
        <f>_xlfn.NUMBERVALUE(CONCATENATE(TABLICA!AB24))</f>
        <v>0</v>
      </c>
      <c r="AC25" s="185">
        <f>_xlfn.NUMBERVALUE(CONCATENATE(TABLICA!AC24))</f>
        <v>0</v>
      </c>
      <c r="AD25" s="185">
        <f>_xlfn.NUMBERVALUE(CONCATENATE(TABLICA!AD24))</f>
        <v>0</v>
      </c>
      <c r="AE25" s="185">
        <f>_xlfn.NUMBERVALUE(CONCATENATE(TABLICA!AE24))</f>
        <v>0</v>
      </c>
      <c r="AF25" s="185">
        <f>_xlfn.NUMBERVALUE(CONCATENATE(TABLICA!AF24))</f>
        <v>0</v>
      </c>
      <c r="AG25" s="185">
        <f>_xlfn.NUMBERVALUE(CONCATENATE(TABLICA!AG24))</f>
        <v>0</v>
      </c>
      <c r="AH25" s="185">
        <f>_xlfn.NUMBERVALUE(CONCATENATE(TABLICA!AH24))</f>
        <v>0</v>
      </c>
      <c r="AI25" s="57"/>
      <c r="AJ25" s="58">
        <f t="shared" si="0"/>
        <v>0</v>
      </c>
      <c r="AK25" s="60"/>
      <c r="AL25" s="61"/>
      <c r="AM25" s="2"/>
    </row>
    <row r="26" spans="1:39" ht="33" customHeight="1">
      <c r="A26" s="2"/>
      <c r="B26" s="7" t="s">
        <v>41</v>
      </c>
      <c r="C26" s="149"/>
      <c r="D26" s="206">
        <f>_xlfn.NUMBERVALUE(CONCATENATE(TABLICA!D25))</f>
        <v>0</v>
      </c>
      <c r="E26" s="185">
        <f>_xlfn.NUMBERVALUE(CONCATENATE(TABLICA!E25))</f>
        <v>0</v>
      </c>
      <c r="F26" s="185">
        <f>_xlfn.NUMBERVALUE(CONCATENATE(TABLICA!F25))</f>
        <v>0</v>
      </c>
      <c r="G26" s="185">
        <f>_xlfn.NUMBERVALUE(CONCATENATE(TABLICA!G25))</f>
        <v>0</v>
      </c>
      <c r="H26" s="185">
        <f>_xlfn.NUMBERVALUE(CONCATENATE(TABLICA!H25))</f>
        <v>0</v>
      </c>
      <c r="I26" s="185">
        <f>_xlfn.NUMBERVALUE(CONCATENATE(TABLICA!I25))</f>
        <v>0</v>
      </c>
      <c r="J26" s="185">
        <f>_xlfn.NUMBERVALUE(CONCATENATE(TABLICA!J25))</f>
        <v>0</v>
      </c>
      <c r="K26" s="185">
        <f>_xlfn.NUMBERVALUE(CONCATENATE(TABLICA!K25))</f>
        <v>0</v>
      </c>
      <c r="L26" s="185">
        <f>_xlfn.NUMBERVALUE(CONCATENATE(TABLICA!L25))</f>
        <v>0</v>
      </c>
      <c r="M26" s="185">
        <f>_xlfn.NUMBERVALUE(CONCATENATE(TABLICA!M25))</f>
        <v>0</v>
      </c>
      <c r="N26" s="185">
        <f>_xlfn.NUMBERVALUE(CONCATENATE(TABLICA!N25))</f>
        <v>0</v>
      </c>
      <c r="O26" s="185">
        <f>_xlfn.NUMBERVALUE(CONCATENATE(TABLICA!O25))</f>
        <v>0</v>
      </c>
      <c r="P26" s="185">
        <f>_xlfn.NUMBERVALUE(CONCATENATE(TABLICA!P25))</f>
        <v>0</v>
      </c>
      <c r="Q26" s="185">
        <f>_xlfn.NUMBERVALUE(CONCATENATE(TABLICA!Q25))</f>
        <v>0</v>
      </c>
      <c r="R26" s="185">
        <f>_xlfn.NUMBERVALUE(CONCATENATE(TABLICA!R25))</f>
        <v>0</v>
      </c>
      <c r="S26" s="185">
        <f>_xlfn.NUMBERVALUE(CONCATENATE(TABLICA!S25))</f>
        <v>0</v>
      </c>
      <c r="T26" s="185">
        <f>_xlfn.NUMBERVALUE(CONCATENATE(TABLICA!T25))</f>
        <v>0</v>
      </c>
      <c r="U26" s="185">
        <f>_xlfn.NUMBERVALUE(CONCATENATE(TABLICA!U25))</f>
        <v>0</v>
      </c>
      <c r="V26" s="185">
        <f>_xlfn.NUMBERVALUE(CONCATENATE(TABLICA!V25))</f>
        <v>0</v>
      </c>
      <c r="W26" s="185">
        <f>_xlfn.NUMBERVALUE(CONCATENATE(TABLICA!W25))</f>
        <v>0</v>
      </c>
      <c r="X26" s="185">
        <f>_xlfn.NUMBERVALUE(CONCATENATE(TABLICA!X25))</f>
        <v>0</v>
      </c>
      <c r="Y26" s="185">
        <f>_xlfn.NUMBERVALUE(CONCATENATE(TABLICA!Y25))</f>
        <v>0</v>
      </c>
      <c r="Z26" s="185">
        <f>_xlfn.NUMBERVALUE(CONCATENATE(TABLICA!Z25))</f>
        <v>0</v>
      </c>
      <c r="AA26" s="185">
        <f>_xlfn.NUMBERVALUE(CONCATENATE(TABLICA!AA25))</f>
        <v>0</v>
      </c>
      <c r="AB26" s="185">
        <f>_xlfn.NUMBERVALUE(CONCATENATE(TABLICA!AB25))</f>
        <v>0</v>
      </c>
      <c r="AC26" s="185">
        <f>_xlfn.NUMBERVALUE(CONCATENATE(TABLICA!AC25))</f>
        <v>0</v>
      </c>
      <c r="AD26" s="185">
        <f>_xlfn.NUMBERVALUE(CONCATENATE(TABLICA!AD25))</f>
        <v>0</v>
      </c>
      <c r="AE26" s="185">
        <f>_xlfn.NUMBERVALUE(CONCATENATE(TABLICA!AE25))</f>
        <v>0</v>
      </c>
      <c r="AF26" s="185">
        <f>_xlfn.NUMBERVALUE(CONCATENATE(TABLICA!AF25))</f>
        <v>0</v>
      </c>
      <c r="AG26" s="185">
        <f>_xlfn.NUMBERVALUE(CONCATENATE(TABLICA!AG25))</f>
        <v>0</v>
      </c>
      <c r="AH26" s="185">
        <f>_xlfn.NUMBERVALUE(CONCATENATE(TABLICA!AH25))</f>
        <v>0</v>
      </c>
      <c r="AI26" s="57"/>
      <c r="AJ26" s="58">
        <f t="shared" si="0"/>
        <v>0</v>
      </c>
      <c r="AK26" s="60"/>
      <c r="AL26" s="61"/>
      <c r="AM26" s="2"/>
    </row>
    <row r="27" spans="1:39" ht="33" customHeight="1">
      <c r="A27" s="2"/>
      <c r="B27" s="7" t="s">
        <v>53</v>
      </c>
      <c r="C27" s="149"/>
      <c r="D27" s="206">
        <f>_xlfn.NUMBERVALUE(CONCATENATE(TABLICA!D26))</f>
        <v>0</v>
      </c>
      <c r="E27" s="185">
        <f>_xlfn.NUMBERVALUE(CONCATENATE(TABLICA!E26))</f>
        <v>0</v>
      </c>
      <c r="F27" s="185">
        <f>_xlfn.NUMBERVALUE(CONCATENATE(TABLICA!F26))</f>
        <v>0</v>
      </c>
      <c r="G27" s="185">
        <f>_xlfn.NUMBERVALUE(CONCATENATE(TABLICA!G26))</f>
        <v>0</v>
      </c>
      <c r="H27" s="185">
        <f>_xlfn.NUMBERVALUE(CONCATENATE(TABLICA!H26))</f>
        <v>0</v>
      </c>
      <c r="I27" s="185">
        <f>_xlfn.NUMBERVALUE(CONCATENATE(TABLICA!I26))</f>
        <v>0</v>
      </c>
      <c r="J27" s="185">
        <f>_xlfn.NUMBERVALUE(CONCATENATE(TABLICA!J26))</f>
        <v>0</v>
      </c>
      <c r="K27" s="185">
        <f>_xlfn.NUMBERVALUE(CONCATENATE(TABLICA!K26))</f>
        <v>0</v>
      </c>
      <c r="L27" s="185">
        <f>_xlfn.NUMBERVALUE(CONCATENATE(TABLICA!L26))</f>
        <v>0</v>
      </c>
      <c r="M27" s="185">
        <f>_xlfn.NUMBERVALUE(CONCATENATE(TABLICA!M26))</f>
        <v>0</v>
      </c>
      <c r="N27" s="185">
        <f>_xlfn.NUMBERVALUE(CONCATENATE(TABLICA!N26))</f>
        <v>0</v>
      </c>
      <c r="O27" s="185">
        <f>_xlfn.NUMBERVALUE(CONCATENATE(TABLICA!O26))</f>
        <v>0</v>
      </c>
      <c r="P27" s="185">
        <f>_xlfn.NUMBERVALUE(CONCATENATE(TABLICA!P26))</f>
        <v>0</v>
      </c>
      <c r="Q27" s="185">
        <f>_xlfn.NUMBERVALUE(CONCATENATE(TABLICA!Q26))</f>
        <v>0</v>
      </c>
      <c r="R27" s="185">
        <f>_xlfn.NUMBERVALUE(CONCATENATE(TABLICA!R26))</f>
        <v>0</v>
      </c>
      <c r="S27" s="185">
        <f>_xlfn.NUMBERVALUE(CONCATENATE(TABLICA!S26))</f>
        <v>0</v>
      </c>
      <c r="T27" s="185">
        <f>_xlfn.NUMBERVALUE(CONCATENATE(TABLICA!T26))</f>
        <v>0</v>
      </c>
      <c r="U27" s="185">
        <f>_xlfn.NUMBERVALUE(CONCATENATE(TABLICA!U26))</f>
        <v>0</v>
      </c>
      <c r="V27" s="185">
        <f>_xlfn.NUMBERVALUE(CONCATENATE(TABLICA!V26))</f>
        <v>0</v>
      </c>
      <c r="W27" s="185">
        <f>_xlfn.NUMBERVALUE(CONCATENATE(TABLICA!W26))</f>
        <v>0</v>
      </c>
      <c r="X27" s="185">
        <f>_xlfn.NUMBERVALUE(CONCATENATE(TABLICA!X26))</f>
        <v>0</v>
      </c>
      <c r="Y27" s="185">
        <f>_xlfn.NUMBERVALUE(CONCATENATE(TABLICA!Y26))</f>
        <v>0</v>
      </c>
      <c r="Z27" s="185">
        <f>_xlfn.NUMBERVALUE(CONCATENATE(TABLICA!Z26))</f>
        <v>0</v>
      </c>
      <c r="AA27" s="185">
        <f>_xlfn.NUMBERVALUE(CONCATENATE(TABLICA!AA26))</f>
        <v>0</v>
      </c>
      <c r="AB27" s="185">
        <f>_xlfn.NUMBERVALUE(CONCATENATE(TABLICA!AB26))</f>
        <v>0</v>
      </c>
      <c r="AC27" s="185">
        <f>_xlfn.NUMBERVALUE(CONCATENATE(TABLICA!AC26))</f>
        <v>0</v>
      </c>
      <c r="AD27" s="185">
        <f>_xlfn.NUMBERVALUE(CONCATENATE(TABLICA!AD26))</f>
        <v>0</v>
      </c>
      <c r="AE27" s="185">
        <f>_xlfn.NUMBERVALUE(CONCATENATE(TABLICA!AE26))</f>
        <v>0</v>
      </c>
      <c r="AF27" s="185">
        <f>_xlfn.NUMBERVALUE(CONCATENATE(TABLICA!AF26))</f>
        <v>0</v>
      </c>
      <c r="AG27" s="185">
        <f>_xlfn.NUMBERVALUE(CONCATENATE(TABLICA!AG26))</f>
        <v>0</v>
      </c>
      <c r="AH27" s="185">
        <f>_xlfn.NUMBERVALUE(CONCATENATE(TABLICA!AH26))</f>
        <v>0</v>
      </c>
      <c r="AI27" s="57"/>
      <c r="AJ27" s="58">
        <f t="shared" si="0"/>
        <v>0</v>
      </c>
      <c r="AK27" s="60"/>
      <c r="AL27" s="61"/>
      <c r="AM27" s="2"/>
    </row>
    <row r="28" spans="1:39" ht="33" customHeight="1">
      <c r="A28" s="2"/>
      <c r="B28" s="7" t="s">
        <v>42</v>
      </c>
      <c r="C28" s="149"/>
      <c r="D28" s="206">
        <f>_xlfn.NUMBERVALUE(CONCATENATE(TABLICA!D27))</f>
        <v>0</v>
      </c>
      <c r="E28" s="185">
        <f>_xlfn.NUMBERVALUE(CONCATENATE(TABLICA!E27))</f>
        <v>0</v>
      </c>
      <c r="F28" s="185">
        <f>_xlfn.NUMBERVALUE(CONCATENATE(TABLICA!F27))</f>
        <v>0</v>
      </c>
      <c r="G28" s="185">
        <f>_xlfn.NUMBERVALUE(CONCATENATE(TABLICA!G27))</f>
        <v>0</v>
      </c>
      <c r="H28" s="185">
        <f>_xlfn.NUMBERVALUE(CONCATENATE(TABLICA!H27))</f>
        <v>0</v>
      </c>
      <c r="I28" s="185">
        <f>_xlfn.NUMBERVALUE(CONCATENATE(TABLICA!I27))</f>
        <v>0</v>
      </c>
      <c r="J28" s="185">
        <f>_xlfn.NUMBERVALUE(CONCATENATE(TABLICA!J27))</f>
        <v>0</v>
      </c>
      <c r="K28" s="185">
        <f>_xlfn.NUMBERVALUE(CONCATENATE(TABLICA!K27))</f>
        <v>0</v>
      </c>
      <c r="L28" s="185">
        <f>_xlfn.NUMBERVALUE(CONCATENATE(TABLICA!L27))</f>
        <v>0</v>
      </c>
      <c r="M28" s="185">
        <f>_xlfn.NUMBERVALUE(CONCATENATE(TABLICA!M27))</f>
        <v>0</v>
      </c>
      <c r="N28" s="185">
        <f>_xlfn.NUMBERVALUE(CONCATENATE(TABLICA!N27))</f>
        <v>0</v>
      </c>
      <c r="O28" s="185">
        <f>_xlfn.NUMBERVALUE(CONCATENATE(TABLICA!O27))</f>
        <v>0</v>
      </c>
      <c r="P28" s="185">
        <f>_xlfn.NUMBERVALUE(CONCATENATE(TABLICA!P27))</f>
        <v>0</v>
      </c>
      <c r="Q28" s="185">
        <f>_xlfn.NUMBERVALUE(CONCATENATE(TABLICA!Q27))</f>
        <v>0</v>
      </c>
      <c r="R28" s="185">
        <f>_xlfn.NUMBERVALUE(CONCATENATE(TABLICA!R27))</f>
        <v>0</v>
      </c>
      <c r="S28" s="185">
        <f>_xlfn.NUMBERVALUE(CONCATENATE(TABLICA!S27))</f>
        <v>0</v>
      </c>
      <c r="T28" s="185">
        <f>_xlfn.NUMBERVALUE(CONCATENATE(TABLICA!T27))</f>
        <v>0</v>
      </c>
      <c r="U28" s="185">
        <f>_xlfn.NUMBERVALUE(CONCATENATE(TABLICA!U27))</f>
        <v>0</v>
      </c>
      <c r="V28" s="185">
        <f>_xlfn.NUMBERVALUE(CONCATENATE(TABLICA!V27))</f>
        <v>0</v>
      </c>
      <c r="W28" s="185">
        <f>_xlfn.NUMBERVALUE(CONCATENATE(TABLICA!W27))</f>
        <v>0</v>
      </c>
      <c r="X28" s="185">
        <f>_xlfn.NUMBERVALUE(CONCATENATE(TABLICA!X27))</f>
        <v>0</v>
      </c>
      <c r="Y28" s="185">
        <f>_xlfn.NUMBERVALUE(CONCATENATE(TABLICA!Y27))</f>
        <v>0</v>
      </c>
      <c r="Z28" s="185">
        <f>_xlfn.NUMBERVALUE(CONCATENATE(TABLICA!Z27))</f>
        <v>0</v>
      </c>
      <c r="AA28" s="185">
        <f>_xlfn.NUMBERVALUE(CONCATENATE(TABLICA!AA27))</f>
        <v>0</v>
      </c>
      <c r="AB28" s="185">
        <f>_xlfn.NUMBERVALUE(CONCATENATE(TABLICA!AB27))</f>
        <v>0</v>
      </c>
      <c r="AC28" s="185">
        <f>_xlfn.NUMBERVALUE(CONCATENATE(TABLICA!AC27))</f>
        <v>0</v>
      </c>
      <c r="AD28" s="185">
        <f>_xlfn.NUMBERVALUE(CONCATENATE(TABLICA!AD27))</f>
        <v>0</v>
      </c>
      <c r="AE28" s="185">
        <f>_xlfn.NUMBERVALUE(CONCATENATE(TABLICA!AE27))</f>
        <v>0</v>
      </c>
      <c r="AF28" s="185">
        <f>_xlfn.NUMBERVALUE(CONCATENATE(TABLICA!AF27))</f>
        <v>0</v>
      </c>
      <c r="AG28" s="185">
        <f>_xlfn.NUMBERVALUE(CONCATENATE(TABLICA!AG27))</f>
        <v>0</v>
      </c>
      <c r="AH28" s="185">
        <f>_xlfn.NUMBERVALUE(CONCATENATE(TABLICA!AH27))</f>
        <v>0</v>
      </c>
      <c r="AI28" s="57"/>
      <c r="AJ28" s="58">
        <f t="shared" si="0"/>
        <v>0</v>
      </c>
      <c r="AK28" s="60"/>
      <c r="AL28" s="61"/>
      <c r="AM28" s="2"/>
    </row>
    <row r="29" spans="1:39" ht="33" customHeight="1">
      <c r="A29" s="2"/>
      <c r="B29" s="15" t="s">
        <v>54</v>
      </c>
      <c r="C29" s="149"/>
      <c r="D29" s="206">
        <f>_xlfn.NUMBERVALUE(CONCATENATE(TABLICA!D28))</f>
        <v>0</v>
      </c>
      <c r="E29" s="185">
        <f>_xlfn.NUMBERVALUE(CONCATENATE(TABLICA!E28))</f>
        <v>0</v>
      </c>
      <c r="F29" s="185">
        <f>_xlfn.NUMBERVALUE(CONCATENATE(TABLICA!F28))</f>
        <v>0</v>
      </c>
      <c r="G29" s="185">
        <f>_xlfn.NUMBERVALUE(CONCATENATE(TABLICA!G28))</f>
        <v>0</v>
      </c>
      <c r="H29" s="185">
        <f>_xlfn.NUMBERVALUE(CONCATENATE(TABLICA!H28))</f>
        <v>0</v>
      </c>
      <c r="I29" s="185">
        <f>_xlfn.NUMBERVALUE(CONCATENATE(TABLICA!I28))</f>
        <v>0</v>
      </c>
      <c r="J29" s="185">
        <f>_xlfn.NUMBERVALUE(CONCATENATE(TABLICA!J28))</f>
        <v>0</v>
      </c>
      <c r="K29" s="185">
        <f>_xlfn.NUMBERVALUE(CONCATENATE(TABLICA!K28))</f>
        <v>0</v>
      </c>
      <c r="L29" s="185">
        <f>_xlfn.NUMBERVALUE(CONCATENATE(TABLICA!L28))</f>
        <v>0</v>
      </c>
      <c r="M29" s="185">
        <f>_xlfn.NUMBERVALUE(CONCATENATE(TABLICA!M28))</f>
        <v>0</v>
      </c>
      <c r="N29" s="185">
        <f>_xlfn.NUMBERVALUE(CONCATENATE(TABLICA!N28))</f>
        <v>0</v>
      </c>
      <c r="O29" s="185">
        <f>_xlfn.NUMBERVALUE(CONCATENATE(TABLICA!O28))</f>
        <v>0</v>
      </c>
      <c r="P29" s="185">
        <f>_xlfn.NUMBERVALUE(CONCATENATE(TABLICA!P28))</f>
        <v>0</v>
      </c>
      <c r="Q29" s="185">
        <f>_xlfn.NUMBERVALUE(CONCATENATE(TABLICA!Q28))</f>
        <v>0</v>
      </c>
      <c r="R29" s="185">
        <f>_xlfn.NUMBERVALUE(CONCATENATE(TABLICA!R28))</f>
        <v>0</v>
      </c>
      <c r="S29" s="185">
        <f>_xlfn.NUMBERVALUE(CONCATENATE(TABLICA!S28))</f>
        <v>0</v>
      </c>
      <c r="T29" s="185">
        <f>_xlfn.NUMBERVALUE(CONCATENATE(TABLICA!T28))</f>
        <v>0</v>
      </c>
      <c r="U29" s="185">
        <f>_xlfn.NUMBERVALUE(CONCATENATE(TABLICA!U28))</f>
        <v>0</v>
      </c>
      <c r="V29" s="185">
        <f>_xlfn.NUMBERVALUE(CONCATENATE(TABLICA!V28))</f>
        <v>0</v>
      </c>
      <c r="W29" s="185">
        <f>_xlfn.NUMBERVALUE(CONCATENATE(TABLICA!W28))</f>
        <v>0</v>
      </c>
      <c r="X29" s="185">
        <f>_xlfn.NUMBERVALUE(CONCATENATE(TABLICA!X28))</f>
        <v>0</v>
      </c>
      <c r="Y29" s="185">
        <f>_xlfn.NUMBERVALUE(CONCATENATE(TABLICA!Y28))</f>
        <v>0</v>
      </c>
      <c r="Z29" s="185">
        <f>_xlfn.NUMBERVALUE(CONCATENATE(TABLICA!Z28))</f>
        <v>0</v>
      </c>
      <c r="AA29" s="185">
        <f>_xlfn.NUMBERVALUE(CONCATENATE(TABLICA!AA28))</f>
        <v>0</v>
      </c>
      <c r="AB29" s="185">
        <f>_xlfn.NUMBERVALUE(CONCATENATE(TABLICA!AB28))</f>
        <v>0</v>
      </c>
      <c r="AC29" s="185">
        <f>_xlfn.NUMBERVALUE(CONCATENATE(TABLICA!AC28))</f>
        <v>0</v>
      </c>
      <c r="AD29" s="185">
        <f>_xlfn.NUMBERVALUE(CONCATENATE(TABLICA!AD28))</f>
        <v>0</v>
      </c>
      <c r="AE29" s="185">
        <f>_xlfn.NUMBERVALUE(CONCATENATE(TABLICA!AE28))</f>
        <v>0</v>
      </c>
      <c r="AF29" s="185">
        <f>_xlfn.NUMBERVALUE(CONCATENATE(TABLICA!AF28))</f>
        <v>0</v>
      </c>
      <c r="AG29" s="185">
        <f>_xlfn.NUMBERVALUE(CONCATENATE(TABLICA!AG28))</f>
        <v>0</v>
      </c>
      <c r="AH29" s="185">
        <f>_xlfn.NUMBERVALUE(CONCATENATE(TABLICA!AH28))</f>
        <v>0</v>
      </c>
      <c r="AI29" s="57"/>
      <c r="AJ29" s="58">
        <f t="shared" si="0"/>
        <v>0</v>
      </c>
      <c r="AK29" s="60"/>
      <c r="AL29" s="61"/>
      <c r="AM29" s="2"/>
    </row>
    <row r="30" spans="1:39" ht="33" customHeight="1">
      <c r="A30" s="2"/>
      <c r="B30" s="7" t="s">
        <v>43</v>
      </c>
      <c r="C30" s="149"/>
      <c r="D30" s="206">
        <f>_xlfn.NUMBERVALUE(CONCATENATE(TABLICA!D29))</f>
        <v>0</v>
      </c>
      <c r="E30" s="185">
        <f>_xlfn.NUMBERVALUE(CONCATENATE(TABLICA!E29))</f>
        <v>0</v>
      </c>
      <c r="F30" s="185">
        <f>_xlfn.NUMBERVALUE(CONCATENATE(TABLICA!F29))</f>
        <v>0</v>
      </c>
      <c r="G30" s="185">
        <f>_xlfn.NUMBERVALUE(CONCATENATE(TABLICA!G29))</f>
        <v>0</v>
      </c>
      <c r="H30" s="185">
        <f>_xlfn.NUMBERVALUE(CONCATENATE(TABLICA!H29))</f>
        <v>0</v>
      </c>
      <c r="I30" s="185">
        <f>_xlfn.NUMBERVALUE(CONCATENATE(TABLICA!I29))</f>
        <v>0</v>
      </c>
      <c r="J30" s="185">
        <f>_xlfn.NUMBERVALUE(CONCATENATE(TABLICA!J29))</f>
        <v>0</v>
      </c>
      <c r="K30" s="185">
        <f>_xlfn.NUMBERVALUE(CONCATENATE(TABLICA!K29))</f>
        <v>0</v>
      </c>
      <c r="L30" s="185">
        <f>_xlfn.NUMBERVALUE(CONCATENATE(TABLICA!L29))</f>
        <v>0</v>
      </c>
      <c r="M30" s="185">
        <f>_xlfn.NUMBERVALUE(CONCATENATE(TABLICA!M29))</f>
        <v>0</v>
      </c>
      <c r="N30" s="185">
        <f>_xlfn.NUMBERVALUE(CONCATENATE(TABLICA!N29))</f>
        <v>0</v>
      </c>
      <c r="O30" s="185">
        <f>_xlfn.NUMBERVALUE(CONCATENATE(TABLICA!O29))</f>
        <v>0</v>
      </c>
      <c r="P30" s="185">
        <f>_xlfn.NUMBERVALUE(CONCATENATE(TABLICA!P29))</f>
        <v>0</v>
      </c>
      <c r="Q30" s="185">
        <f>_xlfn.NUMBERVALUE(CONCATENATE(TABLICA!Q29))</f>
        <v>0</v>
      </c>
      <c r="R30" s="185">
        <f>_xlfn.NUMBERVALUE(CONCATENATE(TABLICA!R29))</f>
        <v>0</v>
      </c>
      <c r="S30" s="185">
        <f>_xlfn.NUMBERVALUE(CONCATENATE(TABLICA!S29))</f>
        <v>0</v>
      </c>
      <c r="T30" s="185">
        <f>_xlfn.NUMBERVALUE(CONCATENATE(TABLICA!T29))</f>
        <v>0</v>
      </c>
      <c r="U30" s="185">
        <f>_xlfn.NUMBERVALUE(CONCATENATE(TABLICA!U29))</f>
        <v>0</v>
      </c>
      <c r="V30" s="185">
        <f>_xlfn.NUMBERVALUE(CONCATENATE(TABLICA!V29))</f>
        <v>0</v>
      </c>
      <c r="W30" s="185">
        <f>_xlfn.NUMBERVALUE(CONCATENATE(TABLICA!W29))</f>
        <v>0</v>
      </c>
      <c r="X30" s="185">
        <f>_xlfn.NUMBERVALUE(CONCATENATE(TABLICA!X29))</f>
        <v>0</v>
      </c>
      <c r="Y30" s="185">
        <f>_xlfn.NUMBERVALUE(CONCATENATE(TABLICA!Y29))</f>
        <v>0</v>
      </c>
      <c r="Z30" s="185">
        <f>_xlfn.NUMBERVALUE(CONCATENATE(TABLICA!Z29))</f>
        <v>0</v>
      </c>
      <c r="AA30" s="185">
        <f>_xlfn.NUMBERVALUE(CONCATENATE(TABLICA!AA29))</f>
        <v>0</v>
      </c>
      <c r="AB30" s="185">
        <f>_xlfn.NUMBERVALUE(CONCATENATE(TABLICA!AB29))</f>
        <v>0</v>
      </c>
      <c r="AC30" s="185">
        <f>_xlfn.NUMBERVALUE(CONCATENATE(TABLICA!AC29))</f>
        <v>0</v>
      </c>
      <c r="AD30" s="185">
        <f>_xlfn.NUMBERVALUE(CONCATENATE(TABLICA!AD29))</f>
        <v>0</v>
      </c>
      <c r="AE30" s="185">
        <f>_xlfn.NUMBERVALUE(CONCATENATE(TABLICA!AE29))</f>
        <v>0</v>
      </c>
      <c r="AF30" s="185">
        <f>_xlfn.NUMBERVALUE(CONCATENATE(TABLICA!AF29))</f>
        <v>0</v>
      </c>
      <c r="AG30" s="185">
        <f>_xlfn.NUMBERVALUE(CONCATENATE(TABLICA!AG29))</f>
        <v>0</v>
      </c>
      <c r="AH30" s="185">
        <f>_xlfn.NUMBERVALUE(CONCATENATE(TABLICA!AH29))</f>
        <v>0</v>
      </c>
      <c r="AI30" s="57"/>
      <c r="AJ30" s="58">
        <f t="shared" si="0"/>
        <v>0</v>
      </c>
      <c r="AK30" s="60"/>
      <c r="AL30" s="61"/>
      <c r="AM30" s="2"/>
    </row>
    <row r="31" spans="1:39" ht="33" customHeight="1">
      <c r="A31" s="2"/>
      <c r="B31" s="7" t="s">
        <v>44</v>
      </c>
      <c r="C31" s="149"/>
      <c r="D31" s="206">
        <f>_xlfn.NUMBERVALUE(CONCATENATE(TABLICA!D30))</f>
        <v>0</v>
      </c>
      <c r="E31" s="185">
        <f>_xlfn.NUMBERVALUE(CONCATENATE(TABLICA!E30))</f>
        <v>0</v>
      </c>
      <c r="F31" s="185">
        <f>_xlfn.NUMBERVALUE(CONCATENATE(TABLICA!F30))</f>
        <v>0</v>
      </c>
      <c r="G31" s="185">
        <f>_xlfn.NUMBERVALUE(CONCATENATE(TABLICA!G30))</f>
        <v>0</v>
      </c>
      <c r="H31" s="185">
        <f>_xlfn.NUMBERVALUE(CONCATENATE(TABLICA!H30))</f>
        <v>0</v>
      </c>
      <c r="I31" s="185">
        <f>_xlfn.NUMBERVALUE(CONCATENATE(TABLICA!I30))</f>
        <v>0</v>
      </c>
      <c r="J31" s="185">
        <f>_xlfn.NUMBERVALUE(CONCATENATE(TABLICA!J30))</f>
        <v>0</v>
      </c>
      <c r="K31" s="185">
        <f>_xlfn.NUMBERVALUE(CONCATENATE(TABLICA!K30))</f>
        <v>0</v>
      </c>
      <c r="L31" s="185">
        <f>_xlfn.NUMBERVALUE(CONCATENATE(TABLICA!L30))</f>
        <v>0</v>
      </c>
      <c r="M31" s="185">
        <f>_xlfn.NUMBERVALUE(CONCATENATE(TABLICA!M30))</f>
        <v>0</v>
      </c>
      <c r="N31" s="185">
        <f>_xlfn.NUMBERVALUE(CONCATENATE(TABLICA!N30))</f>
        <v>0</v>
      </c>
      <c r="O31" s="185">
        <f>_xlfn.NUMBERVALUE(CONCATENATE(TABLICA!O30))</f>
        <v>0</v>
      </c>
      <c r="P31" s="185">
        <f>_xlfn.NUMBERVALUE(CONCATENATE(TABLICA!P30))</f>
        <v>0</v>
      </c>
      <c r="Q31" s="185">
        <f>_xlfn.NUMBERVALUE(CONCATENATE(TABLICA!Q30))</f>
        <v>0</v>
      </c>
      <c r="R31" s="185">
        <f>_xlfn.NUMBERVALUE(CONCATENATE(TABLICA!R30))</f>
        <v>0</v>
      </c>
      <c r="S31" s="185">
        <f>_xlfn.NUMBERVALUE(CONCATENATE(TABLICA!S30))</f>
        <v>0</v>
      </c>
      <c r="T31" s="185">
        <f>_xlfn.NUMBERVALUE(CONCATENATE(TABLICA!T30))</f>
        <v>0</v>
      </c>
      <c r="U31" s="185">
        <f>_xlfn.NUMBERVALUE(CONCATENATE(TABLICA!U30))</f>
        <v>0</v>
      </c>
      <c r="V31" s="185">
        <f>_xlfn.NUMBERVALUE(CONCATENATE(TABLICA!V30))</f>
        <v>0</v>
      </c>
      <c r="W31" s="185">
        <f>_xlfn.NUMBERVALUE(CONCATENATE(TABLICA!W30))</f>
        <v>0</v>
      </c>
      <c r="X31" s="185">
        <f>_xlfn.NUMBERVALUE(CONCATENATE(TABLICA!X30))</f>
        <v>0</v>
      </c>
      <c r="Y31" s="185">
        <f>_xlfn.NUMBERVALUE(CONCATENATE(TABLICA!Y30))</f>
        <v>0</v>
      </c>
      <c r="Z31" s="185">
        <f>_xlfn.NUMBERVALUE(CONCATENATE(TABLICA!Z30))</f>
        <v>0</v>
      </c>
      <c r="AA31" s="185">
        <f>_xlfn.NUMBERVALUE(CONCATENATE(TABLICA!AA30))</f>
        <v>0</v>
      </c>
      <c r="AB31" s="185">
        <f>_xlfn.NUMBERVALUE(CONCATENATE(TABLICA!AB30))</f>
        <v>0</v>
      </c>
      <c r="AC31" s="185">
        <f>_xlfn.NUMBERVALUE(CONCATENATE(TABLICA!AC30))</f>
        <v>0</v>
      </c>
      <c r="AD31" s="185">
        <f>_xlfn.NUMBERVALUE(CONCATENATE(TABLICA!AD30))</f>
        <v>0</v>
      </c>
      <c r="AE31" s="185">
        <f>_xlfn.NUMBERVALUE(CONCATENATE(TABLICA!AE30))</f>
        <v>0</v>
      </c>
      <c r="AF31" s="185">
        <f>_xlfn.NUMBERVALUE(CONCATENATE(TABLICA!AF30))</f>
        <v>0</v>
      </c>
      <c r="AG31" s="185">
        <f>_xlfn.NUMBERVALUE(CONCATENATE(TABLICA!AG30))</f>
        <v>0</v>
      </c>
      <c r="AH31" s="185">
        <f>_xlfn.NUMBERVALUE(CONCATENATE(TABLICA!AH30))</f>
        <v>0</v>
      </c>
      <c r="AI31" s="57"/>
      <c r="AJ31" s="58">
        <f t="shared" si="0"/>
        <v>0</v>
      </c>
      <c r="AK31" s="60"/>
      <c r="AL31" s="61"/>
      <c r="AM31" s="2"/>
    </row>
    <row r="32" spans="1:39" ht="33" customHeight="1">
      <c r="A32" s="2"/>
      <c r="B32" s="7" t="s">
        <v>45</v>
      </c>
      <c r="C32" s="149"/>
      <c r="D32" s="206">
        <f>_xlfn.NUMBERVALUE(CONCATENATE(TABLICA!D31))</f>
        <v>0</v>
      </c>
      <c r="E32" s="185">
        <f>_xlfn.NUMBERVALUE(CONCATENATE(TABLICA!E31))</f>
        <v>0</v>
      </c>
      <c r="F32" s="185">
        <f>_xlfn.NUMBERVALUE(CONCATENATE(TABLICA!F31))</f>
        <v>0</v>
      </c>
      <c r="G32" s="185">
        <f>_xlfn.NUMBERVALUE(CONCATENATE(TABLICA!G31))</f>
        <v>0</v>
      </c>
      <c r="H32" s="185">
        <f>_xlfn.NUMBERVALUE(CONCATENATE(TABLICA!H31))</f>
        <v>0</v>
      </c>
      <c r="I32" s="185">
        <f>_xlfn.NUMBERVALUE(CONCATENATE(TABLICA!I31))</f>
        <v>0</v>
      </c>
      <c r="J32" s="185">
        <f>_xlfn.NUMBERVALUE(CONCATENATE(TABLICA!J31))</f>
        <v>0</v>
      </c>
      <c r="K32" s="185">
        <f>_xlfn.NUMBERVALUE(CONCATENATE(TABLICA!K31))</f>
        <v>0</v>
      </c>
      <c r="L32" s="185">
        <f>_xlfn.NUMBERVALUE(CONCATENATE(TABLICA!L31))</f>
        <v>0</v>
      </c>
      <c r="M32" s="185">
        <f>_xlfn.NUMBERVALUE(CONCATENATE(TABLICA!M31))</f>
        <v>0</v>
      </c>
      <c r="N32" s="185">
        <f>_xlfn.NUMBERVALUE(CONCATENATE(TABLICA!N31))</f>
        <v>0</v>
      </c>
      <c r="O32" s="185">
        <f>_xlfn.NUMBERVALUE(CONCATENATE(TABLICA!O31))</f>
        <v>0</v>
      </c>
      <c r="P32" s="185">
        <f>_xlfn.NUMBERVALUE(CONCATENATE(TABLICA!P31))</f>
        <v>0</v>
      </c>
      <c r="Q32" s="185">
        <f>_xlfn.NUMBERVALUE(CONCATENATE(TABLICA!Q31))</f>
        <v>0</v>
      </c>
      <c r="R32" s="185">
        <f>_xlfn.NUMBERVALUE(CONCATENATE(TABLICA!R31))</f>
        <v>0</v>
      </c>
      <c r="S32" s="185">
        <f>_xlfn.NUMBERVALUE(CONCATENATE(TABLICA!S31))</f>
        <v>0</v>
      </c>
      <c r="T32" s="185">
        <f>_xlfn.NUMBERVALUE(CONCATENATE(TABLICA!T31))</f>
        <v>0</v>
      </c>
      <c r="U32" s="185">
        <f>_xlfn.NUMBERVALUE(CONCATENATE(TABLICA!U31))</f>
        <v>0</v>
      </c>
      <c r="V32" s="185">
        <f>_xlfn.NUMBERVALUE(CONCATENATE(TABLICA!V31))</f>
        <v>0</v>
      </c>
      <c r="W32" s="185">
        <f>_xlfn.NUMBERVALUE(CONCATENATE(TABLICA!W31))</f>
        <v>0</v>
      </c>
      <c r="X32" s="185">
        <f>_xlfn.NUMBERVALUE(CONCATENATE(TABLICA!X31))</f>
        <v>0</v>
      </c>
      <c r="Y32" s="185">
        <f>_xlfn.NUMBERVALUE(CONCATENATE(TABLICA!Y31))</f>
        <v>0</v>
      </c>
      <c r="Z32" s="185">
        <f>_xlfn.NUMBERVALUE(CONCATENATE(TABLICA!Z31))</f>
        <v>0</v>
      </c>
      <c r="AA32" s="185">
        <f>_xlfn.NUMBERVALUE(CONCATENATE(TABLICA!AA31))</f>
        <v>0</v>
      </c>
      <c r="AB32" s="185">
        <f>_xlfn.NUMBERVALUE(CONCATENATE(TABLICA!AB31))</f>
        <v>0</v>
      </c>
      <c r="AC32" s="185">
        <f>_xlfn.NUMBERVALUE(CONCATENATE(TABLICA!AC31))</f>
        <v>0</v>
      </c>
      <c r="AD32" s="185">
        <f>_xlfn.NUMBERVALUE(CONCATENATE(TABLICA!AD31))</f>
        <v>0</v>
      </c>
      <c r="AE32" s="185">
        <f>_xlfn.NUMBERVALUE(CONCATENATE(TABLICA!AE31))</f>
        <v>0</v>
      </c>
      <c r="AF32" s="185">
        <f>_xlfn.NUMBERVALUE(CONCATENATE(TABLICA!AF31))</f>
        <v>0</v>
      </c>
      <c r="AG32" s="185">
        <f>_xlfn.NUMBERVALUE(CONCATENATE(TABLICA!AG31))</f>
        <v>0</v>
      </c>
      <c r="AH32" s="185">
        <f>_xlfn.NUMBERVALUE(CONCATENATE(TABLICA!AH31))</f>
        <v>0</v>
      </c>
      <c r="AI32" s="57"/>
      <c r="AJ32" s="58">
        <f t="shared" si="0"/>
        <v>0</v>
      </c>
      <c r="AK32" s="60"/>
      <c r="AL32" s="61"/>
      <c r="AM32" s="2"/>
    </row>
    <row r="33" spans="1:39" ht="33" customHeight="1" thickBot="1">
      <c r="A33" s="2"/>
      <c r="B33" s="8" t="s">
        <v>46</v>
      </c>
      <c r="C33" s="150"/>
      <c r="D33" s="207">
        <f>_xlfn.NUMBERVALUE(CONCATENATE(TABLICA!D32))</f>
        <v>0</v>
      </c>
      <c r="E33" s="204">
        <f>_xlfn.NUMBERVALUE(CONCATENATE(TABLICA!E32))</f>
        <v>0</v>
      </c>
      <c r="F33" s="204">
        <f>_xlfn.NUMBERVALUE(CONCATENATE(TABLICA!F32))</f>
        <v>0</v>
      </c>
      <c r="G33" s="204">
        <f>_xlfn.NUMBERVALUE(CONCATENATE(TABLICA!G32))</f>
        <v>0</v>
      </c>
      <c r="H33" s="204">
        <f>_xlfn.NUMBERVALUE(CONCATENATE(TABLICA!H32))</f>
        <v>0</v>
      </c>
      <c r="I33" s="204">
        <f>_xlfn.NUMBERVALUE(CONCATENATE(TABLICA!I32))</f>
        <v>0</v>
      </c>
      <c r="J33" s="204">
        <f>_xlfn.NUMBERVALUE(CONCATENATE(TABLICA!J32))</f>
        <v>0</v>
      </c>
      <c r="K33" s="204">
        <f>_xlfn.NUMBERVALUE(CONCATENATE(TABLICA!K32))</f>
        <v>0</v>
      </c>
      <c r="L33" s="204">
        <f>_xlfn.NUMBERVALUE(CONCATENATE(TABLICA!L32))</f>
        <v>0</v>
      </c>
      <c r="M33" s="204">
        <f>_xlfn.NUMBERVALUE(CONCATENATE(TABLICA!M32))</f>
        <v>0</v>
      </c>
      <c r="N33" s="204">
        <f>_xlfn.NUMBERVALUE(CONCATENATE(TABLICA!N32))</f>
        <v>0</v>
      </c>
      <c r="O33" s="204">
        <f>_xlfn.NUMBERVALUE(CONCATENATE(TABLICA!O32))</f>
        <v>0</v>
      </c>
      <c r="P33" s="204">
        <f>_xlfn.NUMBERVALUE(CONCATENATE(TABLICA!P32))</f>
        <v>0</v>
      </c>
      <c r="Q33" s="204">
        <f>_xlfn.NUMBERVALUE(CONCATENATE(TABLICA!Q32))</f>
        <v>0</v>
      </c>
      <c r="R33" s="204">
        <f>_xlfn.NUMBERVALUE(CONCATENATE(TABLICA!R32))</f>
        <v>0</v>
      </c>
      <c r="S33" s="204">
        <f>_xlfn.NUMBERVALUE(CONCATENATE(TABLICA!S32))</f>
        <v>0</v>
      </c>
      <c r="T33" s="204">
        <f>_xlfn.NUMBERVALUE(CONCATENATE(TABLICA!T32))</f>
        <v>0</v>
      </c>
      <c r="U33" s="204">
        <f>_xlfn.NUMBERVALUE(CONCATENATE(TABLICA!U32))</f>
        <v>0</v>
      </c>
      <c r="V33" s="204">
        <f>_xlfn.NUMBERVALUE(CONCATENATE(TABLICA!V32))</f>
        <v>0</v>
      </c>
      <c r="W33" s="204">
        <f>_xlfn.NUMBERVALUE(CONCATENATE(TABLICA!W32))</f>
        <v>0</v>
      </c>
      <c r="X33" s="204">
        <f>_xlfn.NUMBERVALUE(CONCATENATE(TABLICA!X32))</f>
        <v>0</v>
      </c>
      <c r="Y33" s="204">
        <f>_xlfn.NUMBERVALUE(CONCATENATE(TABLICA!Y32))</f>
        <v>0</v>
      </c>
      <c r="Z33" s="204">
        <f>_xlfn.NUMBERVALUE(CONCATENATE(TABLICA!Z32))</f>
        <v>0</v>
      </c>
      <c r="AA33" s="204">
        <f>_xlfn.NUMBERVALUE(CONCATENATE(TABLICA!AA32))</f>
        <v>0</v>
      </c>
      <c r="AB33" s="204">
        <f>_xlfn.NUMBERVALUE(CONCATENATE(TABLICA!AB32))</f>
        <v>0</v>
      </c>
      <c r="AC33" s="204">
        <f>_xlfn.NUMBERVALUE(CONCATENATE(TABLICA!AC32))</f>
        <v>0</v>
      </c>
      <c r="AD33" s="204">
        <f>_xlfn.NUMBERVALUE(CONCATENATE(TABLICA!AD32))</f>
        <v>0</v>
      </c>
      <c r="AE33" s="204">
        <f>_xlfn.NUMBERVALUE(CONCATENATE(TABLICA!AE32))</f>
        <v>0</v>
      </c>
      <c r="AF33" s="204">
        <f>_xlfn.NUMBERVALUE(CONCATENATE(TABLICA!AF32))</f>
        <v>0</v>
      </c>
      <c r="AG33" s="204">
        <f>_xlfn.NUMBERVALUE(CONCATENATE(TABLICA!AG32))</f>
        <v>0</v>
      </c>
      <c r="AH33" s="205">
        <f>_xlfn.NUMBERVALUE(CONCATENATE(TABLICA!AH32))</f>
        <v>0</v>
      </c>
      <c r="AI33" s="62"/>
      <c r="AJ33" s="66">
        <f t="shared" si="0"/>
        <v>0</v>
      </c>
      <c r="AK33" s="63"/>
      <c r="AL33" s="64"/>
      <c r="AM33" s="2"/>
    </row>
    <row r="34" spans="1:39" ht="8.4499999999999993" customHeight="1" thickTop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>
      <c r="A35" s="2"/>
      <c r="B35" s="2" t="s">
        <v>91</v>
      </c>
      <c r="C35" s="2" t="str">
        <f>UPIS!AM6</f>
        <v>31.03.2020.</v>
      </c>
      <c r="D35" s="2"/>
      <c r="E35" s="2"/>
      <c r="F35" s="2" t="s">
        <v>60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 t="s">
        <v>51</v>
      </c>
      <c r="U35" s="2"/>
      <c r="V35" s="2"/>
      <c r="W35" s="2"/>
      <c r="X35" s="2" t="s">
        <v>89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48" spans="1:39" ht="18" customHeight="1"/>
    <row r="49" spans="1:44" hidden="1"/>
    <row r="50" spans="1:44" hidden="1"/>
    <row r="51" spans="1:44" s="2" customFormat="1" ht="12.75" hidden="1">
      <c r="C51" s="2" t="s">
        <v>73</v>
      </c>
      <c r="D51" s="28">
        <f>C3/5</f>
        <v>0</v>
      </c>
    </row>
    <row r="52" spans="1:44" s="2" customFormat="1" ht="12.75" hidden="1">
      <c r="D52" s="2">
        <f ca="1">TODAY()</f>
        <v>43917</v>
      </c>
    </row>
    <row r="53" spans="1:44" s="2" customFormat="1" ht="12.75" hidden="1"/>
    <row r="54" spans="1:44" s="2" customFormat="1" ht="12.75" hidden="1">
      <c r="B54" s="2">
        <f ca="1">TEXT(TODAY(),"MM")+B55</f>
        <v>3</v>
      </c>
      <c r="C54" s="2" t="s">
        <v>62</v>
      </c>
      <c r="D54" s="2">
        <f ca="1">TEXT(TODAY(),"YYYY")+B55</f>
        <v>2020</v>
      </c>
    </row>
    <row r="55" spans="1:44" s="2" customFormat="1" ht="12.75" hidden="1">
      <c r="C55" s="2" t="s">
        <v>63</v>
      </c>
      <c r="D55" s="2">
        <f>UPIS!AP2</f>
        <v>3</v>
      </c>
    </row>
    <row r="56" spans="1:44" s="2" customFormat="1" hidden="1">
      <c r="C56" s="2" t="s">
        <v>64</v>
      </c>
      <c r="D56" s="2">
        <f ca="1">DATEVALUE(CONCATENATE(D54,"/",D55,"/",LEFT(D8,LEN(D8)-1)))</f>
        <v>43891</v>
      </c>
      <c r="E56" s="2">
        <f t="shared" ref="E56:AH56" ca="1" si="1">D56+1</f>
        <v>43892</v>
      </c>
      <c r="F56" s="2">
        <f t="shared" ca="1" si="1"/>
        <v>43893</v>
      </c>
      <c r="G56" s="2">
        <f t="shared" ca="1" si="1"/>
        <v>43894</v>
      </c>
      <c r="H56" s="2">
        <f t="shared" ca="1" si="1"/>
        <v>43895</v>
      </c>
      <c r="I56" s="2">
        <f t="shared" ca="1" si="1"/>
        <v>43896</v>
      </c>
      <c r="J56" s="2">
        <f t="shared" ca="1" si="1"/>
        <v>43897</v>
      </c>
      <c r="K56" s="2">
        <f t="shared" ca="1" si="1"/>
        <v>43898</v>
      </c>
      <c r="L56" s="2">
        <f t="shared" ca="1" si="1"/>
        <v>43899</v>
      </c>
      <c r="M56" s="2">
        <f t="shared" ca="1" si="1"/>
        <v>43900</v>
      </c>
      <c r="N56" s="2">
        <f t="shared" ca="1" si="1"/>
        <v>43901</v>
      </c>
      <c r="O56" s="2">
        <f t="shared" ca="1" si="1"/>
        <v>43902</v>
      </c>
      <c r="P56" s="2">
        <f t="shared" ca="1" si="1"/>
        <v>43903</v>
      </c>
      <c r="Q56" s="2">
        <f t="shared" ca="1" si="1"/>
        <v>43904</v>
      </c>
      <c r="R56" s="2">
        <f t="shared" ca="1" si="1"/>
        <v>43905</v>
      </c>
      <c r="S56" s="2">
        <f t="shared" ca="1" si="1"/>
        <v>43906</v>
      </c>
      <c r="T56" s="2">
        <f t="shared" ca="1" si="1"/>
        <v>43907</v>
      </c>
      <c r="U56" s="2">
        <f t="shared" ca="1" si="1"/>
        <v>43908</v>
      </c>
      <c r="V56" s="2">
        <f t="shared" ca="1" si="1"/>
        <v>43909</v>
      </c>
      <c r="W56" s="2">
        <f t="shared" ca="1" si="1"/>
        <v>43910</v>
      </c>
      <c r="X56" s="2">
        <f t="shared" ca="1" si="1"/>
        <v>43911</v>
      </c>
      <c r="Y56" s="2">
        <f t="shared" ca="1" si="1"/>
        <v>43912</v>
      </c>
      <c r="Z56" s="2">
        <f t="shared" ca="1" si="1"/>
        <v>43913</v>
      </c>
      <c r="AA56" s="2">
        <f t="shared" ca="1" si="1"/>
        <v>43914</v>
      </c>
      <c r="AB56" s="2">
        <f t="shared" ca="1" si="1"/>
        <v>43915</v>
      </c>
      <c r="AC56" s="2">
        <f t="shared" ca="1" si="1"/>
        <v>43916</v>
      </c>
      <c r="AD56" s="2">
        <f t="shared" ca="1" si="1"/>
        <v>43917</v>
      </c>
      <c r="AE56">
        <f t="shared" ca="1" si="1"/>
        <v>43918</v>
      </c>
      <c r="AF56" s="2">
        <f ca="1">AE56+1</f>
        <v>43919</v>
      </c>
      <c r="AG56" s="2">
        <f t="shared" ca="1" si="1"/>
        <v>43920</v>
      </c>
      <c r="AH56" s="2">
        <f t="shared" ca="1" si="1"/>
        <v>43921</v>
      </c>
      <c r="AM56" s="2" t="s">
        <v>74</v>
      </c>
      <c r="AN56" s="120">
        <f ca="1">AJ9-AJ21-AN64-AM81</f>
        <v>0</v>
      </c>
      <c r="AO56" s="95"/>
    </row>
    <row r="57" spans="1:44" s="2" customFormat="1" ht="12.75" hidden="1">
      <c r="C57" s="2" t="s">
        <v>65</v>
      </c>
      <c r="D57" s="121">
        <f ca="1">DAY(DATE(2014,D54+1,0))</f>
        <v>30</v>
      </c>
    </row>
    <row r="58" spans="1:44" hidden="1">
      <c r="A58" s="2"/>
      <c r="B58" s="2"/>
      <c r="C58" s="2"/>
      <c r="D58" s="121">
        <f ca="1">DAY(TEXT(TODAY(),"DD/MM/YYYY"))</f>
        <v>27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hidden="1">
      <c r="A59" s="2"/>
      <c r="B59" s="2"/>
      <c r="D59" s="35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>
      <c r="A60" s="2"/>
      <c r="B60" s="2"/>
      <c r="C60" s="2"/>
      <c r="D60" s="27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>
      <c r="A62" s="2"/>
      <c r="B62" s="2"/>
      <c r="C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>
      <c r="A64" s="2"/>
      <c r="B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>
      <c r="A67" s="2"/>
      <c r="B67" s="2"/>
      <c r="C67" s="67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>
      <c r="A68" s="2"/>
      <c r="B68" s="2"/>
      <c r="C68" s="2"/>
      <c r="D68" s="2"/>
      <c r="E68" s="2"/>
      <c r="F68" s="2"/>
      <c r="G68" s="27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>
      <c r="A69" s="2"/>
      <c r="B69" s="2"/>
      <c r="C69" s="2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>
      <c r="A70" s="2"/>
      <c r="B70" s="2"/>
      <c r="C70" s="173"/>
      <c r="D70" s="174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2"/>
      <c r="AK70" s="2"/>
      <c r="AL70" s="2"/>
      <c r="AM70" s="2"/>
      <c r="AN70" s="2"/>
      <c r="AO70" s="2"/>
      <c r="AP70" s="2"/>
      <c r="AQ70" s="2"/>
      <c r="AR70" s="2"/>
    </row>
    <row r="71" spans="1:44">
      <c r="A71" s="2"/>
      <c r="B71" s="2"/>
      <c r="C71" s="173"/>
      <c r="D71" s="175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2"/>
      <c r="AK71" s="2"/>
      <c r="AL71" s="2"/>
      <c r="AM71" s="2"/>
      <c r="AN71" s="2"/>
      <c r="AO71" s="2"/>
      <c r="AP71" s="2"/>
      <c r="AQ71" s="2"/>
      <c r="AR71" s="2"/>
    </row>
    <row r="72" spans="1:44">
      <c r="A72" s="2"/>
      <c r="B72" s="2"/>
      <c r="C72" s="173"/>
      <c r="D72" s="176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3"/>
      <c r="AJ72" s="2"/>
      <c r="AK72" s="2"/>
      <c r="AL72" s="2"/>
      <c r="AM72" s="2"/>
      <c r="AN72" s="2"/>
      <c r="AO72" s="2"/>
      <c r="AP72" s="2"/>
      <c r="AQ72" s="2"/>
      <c r="AR72" s="2"/>
    </row>
    <row r="73" spans="1:44">
      <c r="A73" s="2"/>
      <c r="B73" s="2"/>
      <c r="C73" s="173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3"/>
      <c r="AJ73" s="2"/>
      <c r="AK73" s="2"/>
      <c r="AL73" s="2"/>
      <c r="AM73" s="2"/>
      <c r="AN73" s="2"/>
      <c r="AO73" s="2"/>
      <c r="AP73" s="2"/>
      <c r="AQ73" s="2"/>
      <c r="AR73" s="2"/>
    </row>
    <row r="74" spans="1:44">
      <c r="A74" s="2"/>
      <c r="B74" s="2"/>
      <c r="C74" s="173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3"/>
      <c r="AJ74" s="2"/>
      <c r="AK74" s="2"/>
      <c r="AL74" s="2"/>
      <c r="AM74" s="2"/>
      <c r="AN74" s="2"/>
      <c r="AO74" s="2"/>
      <c r="AP74" s="2"/>
      <c r="AQ74" s="2"/>
      <c r="AR74" s="2"/>
    </row>
    <row r="75" spans="1:44">
      <c r="A75" s="2"/>
      <c r="B75" s="2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  <c r="AI75" s="173"/>
      <c r="AJ75" s="2"/>
      <c r="AK75" s="2"/>
      <c r="AL75" s="2"/>
      <c r="AM75" s="2"/>
      <c r="AN75" s="2"/>
      <c r="AO75" s="2"/>
      <c r="AP75" s="2"/>
      <c r="AQ75" s="2"/>
      <c r="AR75" s="2"/>
    </row>
    <row r="76" spans="1:44">
      <c r="A76" s="2"/>
      <c r="B76" s="2"/>
      <c r="C76" s="173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3"/>
      <c r="AJ76" s="2"/>
      <c r="AK76" s="2"/>
      <c r="AL76" s="2"/>
      <c r="AM76" s="2"/>
      <c r="AN76" s="2"/>
      <c r="AO76" s="2"/>
      <c r="AP76" s="2"/>
      <c r="AQ76" s="2"/>
      <c r="AR76" s="2"/>
    </row>
    <row r="77" spans="1:44">
      <c r="A77" s="2"/>
      <c r="B77" s="2"/>
      <c r="C77" s="173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3"/>
      <c r="AJ77" s="2"/>
      <c r="AK77" s="2"/>
      <c r="AL77" s="2"/>
      <c r="AM77" s="2"/>
      <c r="AN77" s="2"/>
      <c r="AO77" s="2"/>
      <c r="AP77" s="2"/>
      <c r="AQ77" s="2"/>
      <c r="AR77" s="2"/>
    </row>
    <row r="78" spans="1:44">
      <c r="A78" s="2"/>
      <c r="B78" s="2"/>
      <c r="C78" s="173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3"/>
      <c r="AJ78" s="2"/>
      <c r="AK78" s="2"/>
      <c r="AL78" s="2"/>
      <c r="AM78" s="2"/>
      <c r="AN78" s="2"/>
      <c r="AO78" s="2"/>
      <c r="AP78" s="2"/>
      <c r="AQ78" s="2"/>
      <c r="AR78" s="2"/>
    </row>
    <row r="79" spans="1:4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2"/>
      <c r="AJ81" s="2"/>
      <c r="AK81" s="2"/>
      <c r="AL81" s="85"/>
      <c r="AM81" s="2"/>
      <c r="AN81" s="2"/>
      <c r="AO81" s="2"/>
      <c r="AP81" s="2"/>
      <c r="AQ81" s="2"/>
      <c r="AR81" s="2"/>
    </row>
    <row r="82" spans="1:44">
      <c r="A82" s="2"/>
      <c r="B82" s="9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</sheetData>
  <mergeCells count="8">
    <mergeCell ref="B9:B10"/>
    <mergeCell ref="D4:AH4"/>
    <mergeCell ref="D5:AH5"/>
    <mergeCell ref="AI5:AL5"/>
    <mergeCell ref="AI6:AI8"/>
    <mergeCell ref="AJ6:AJ8"/>
    <mergeCell ref="AK6:AK8"/>
    <mergeCell ref="AL6:AL8"/>
  </mergeCells>
  <conditionalFormatting sqref="D6:AH15">
    <cfRule type="containsText" dxfId="6" priority="3" operator="containsText" text="Su">
      <formula>NOT(ISERROR(SEARCH("Su",D6)))</formula>
    </cfRule>
    <cfRule type="containsText" dxfId="5" priority="4" operator="containsText" text="Ne">
      <formula>NOT(ISERROR(SEARCH("Ne",D6)))</formula>
    </cfRule>
  </conditionalFormatting>
  <conditionalFormatting sqref="L58">
    <cfRule type="containsText" dxfId="4" priority="5" operator="containsText" text="Po">
      <formula>NOT(ISERROR(SEARCH("Po",L58)))</formula>
    </cfRule>
    <cfRule type="colorScale" priority="6">
      <colorScale>
        <cfvo type="formula" val="&quot;&quot;&quot;Po&quot;&quot;&quot;"/>
        <cfvo type="max"/>
        <color rgb="FFFF7128"/>
        <color rgb="FFFFEF9C"/>
      </colorScale>
    </cfRule>
  </conditionalFormatting>
  <conditionalFormatting sqref="L57">
    <cfRule type="containsText" dxfId="3" priority="1" operator="containsText" text="Po">
      <formula>NOT(ISERROR(SEARCH("Po",L57)))</formula>
    </cfRule>
    <cfRule type="colorScale" priority="2">
      <colorScale>
        <cfvo type="formula" val="&quot;&quot;&quot;Po&quot;&quot;&quot;"/>
        <cfvo type="max"/>
        <color rgb="FFFF7128"/>
        <color rgb="FFFFEF9C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AG37"/>
  <sheetViews>
    <sheetView workbookViewId="0">
      <selection activeCell="G20" sqref="G20"/>
    </sheetView>
  </sheetViews>
  <sheetFormatPr defaultRowHeight="15"/>
  <cols>
    <col min="1" max="1" width="9" customWidth="1"/>
    <col min="2" max="2" width="25.5703125" customWidth="1"/>
    <col min="3" max="3" width="13.140625" customWidth="1"/>
    <col min="4" max="4" width="15.140625" customWidth="1"/>
    <col min="5" max="5" width="15.28515625" customWidth="1"/>
    <col min="6" max="6" width="16.28515625" customWidth="1"/>
    <col min="7" max="7" width="13.5703125" customWidth="1"/>
    <col min="8" max="9" width="4" customWidth="1"/>
    <col min="10" max="10" width="6.85546875" customWidth="1"/>
    <col min="11" max="32" width="4" customWidth="1"/>
    <col min="33" max="33" width="2.7109375" customWidth="1"/>
    <col min="34" max="34" width="4" customWidth="1"/>
  </cols>
  <sheetData>
    <row r="1" spans="2:32" ht="24" thickBot="1">
      <c r="D1" s="40" t="s">
        <v>70</v>
      </c>
    </row>
    <row r="2" spans="2:32" ht="16.5" thickTop="1" thickBot="1">
      <c r="B2" s="76"/>
      <c r="C2" s="76" t="s">
        <v>86</v>
      </c>
      <c r="D2" s="76" t="s">
        <v>66</v>
      </c>
      <c r="E2" s="76" t="s">
        <v>67</v>
      </c>
      <c r="F2" s="76" t="s">
        <v>68</v>
      </c>
      <c r="G2" s="76" t="s">
        <v>69</v>
      </c>
      <c r="J2" s="97"/>
      <c r="K2" t="s">
        <v>85</v>
      </c>
    </row>
    <row r="3" spans="2:32" ht="16.5" thickTop="1" thickBot="1">
      <c r="B3" s="76"/>
      <c r="C3" s="76"/>
      <c r="D3" s="76"/>
      <c r="E3" s="76"/>
      <c r="F3" s="76"/>
      <c r="G3" s="76"/>
    </row>
    <row r="4" spans="2:32" ht="16.5" thickTop="1" thickBot="1">
      <c r="B4" s="76" t="s">
        <v>77</v>
      </c>
      <c r="C4" s="79"/>
      <c r="D4" s="79"/>
      <c r="E4" s="79"/>
      <c r="F4" s="79"/>
      <c r="G4" s="79"/>
    </row>
    <row r="5" spans="2:32" ht="16.5" thickTop="1" thickBot="1">
      <c r="B5" s="76" t="s">
        <v>79</v>
      </c>
      <c r="C5" s="79"/>
      <c r="D5" s="79"/>
      <c r="E5" s="79"/>
      <c r="F5" s="79"/>
      <c r="G5" s="79"/>
      <c r="I5" t="s">
        <v>92</v>
      </c>
    </row>
    <row r="6" spans="2:32" ht="16.5" thickTop="1" thickBot="1">
      <c r="B6" s="76" t="s">
        <v>76</v>
      </c>
      <c r="C6" s="79"/>
      <c r="D6" s="79"/>
      <c r="E6" s="79"/>
      <c r="F6" s="79"/>
      <c r="G6" s="79"/>
    </row>
    <row r="7" spans="2:32" ht="16.5" thickTop="1" thickBot="1">
      <c r="B7" s="76" t="s">
        <v>78</v>
      </c>
      <c r="C7" s="79"/>
      <c r="D7" s="79"/>
      <c r="E7" s="79"/>
      <c r="F7" s="79"/>
      <c r="G7" s="79"/>
    </row>
    <row r="8" spans="2:32" ht="15.75" thickTop="1">
      <c r="B8" s="74"/>
      <c r="C8" s="75"/>
      <c r="D8" s="75"/>
      <c r="E8" s="75"/>
      <c r="F8" s="75"/>
      <c r="G8" s="7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2:32" ht="24" thickBot="1">
      <c r="B9" s="71"/>
      <c r="C9" s="72"/>
      <c r="D9" s="73"/>
      <c r="E9" s="72"/>
      <c r="F9" s="72"/>
      <c r="G9" s="72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2:32" ht="17.25" customHeight="1" thickTop="1" thickBot="1">
      <c r="B10" s="76"/>
      <c r="C10" s="76"/>
      <c r="D10" s="76"/>
      <c r="E10" s="76"/>
      <c r="F10" s="76"/>
      <c r="G10" s="76"/>
    </row>
    <row r="11" spans="2:32" ht="17.25" customHeight="1" thickTop="1" thickBot="1">
      <c r="B11" s="76"/>
      <c r="C11" s="77"/>
      <c r="D11" s="78"/>
      <c r="E11" s="78"/>
      <c r="F11" s="76"/>
      <c r="G11" s="76"/>
    </row>
    <row r="12" spans="2:32" ht="17.25" customHeight="1" thickTop="1" thickBot="1">
      <c r="B12" s="76" t="s">
        <v>77</v>
      </c>
      <c r="C12" s="79"/>
      <c r="D12" s="79"/>
      <c r="E12" s="79"/>
      <c r="F12" s="79"/>
      <c r="G12" s="79"/>
      <c r="I12" t="s">
        <v>93</v>
      </c>
    </row>
    <row r="13" spans="2:32" ht="17.25" customHeight="1" thickTop="1" thickBot="1">
      <c r="B13" s="76" t="s">
        <v>79</v>
      </c>
      <c r="C13" s="79"/>
      <c r="D13" s="79"/>
      <c r="E13" s="79"/>
      <c r="F13" s="79"/>
      <c r="G13" s="79"/>
    </row>
    <row r="14" spans="2:32" ht="17.25" customHeight="1" thickTop="1" thickBot="1">
      <c r="B14" s="76" t="s">
        <v>76</v>
      </c>
      <c r="C14" s="79"/>
      <c r="D14" s="79"/>
      <c r="E14" s="79"/>
      <c r="F14" s="79"/>
      <c r="G14" s="79"/>
      <c r="J14">
        <f>IF(OR(COUNT(C13:G13)&gt;1,COUNT(C6:G6)&gt;1),1,0)</f>
        <v>0</v>
      </c>
    </row>
    <row r="15" spans="2:32" ht="17.25" customHeight="1" thickTop="1" thickBot="1">
      <c r="B15" s="76" t="s">
        <v>78</v>
      </c>
      <c r="C15" s="79"/>
      <c r="D15" s="79"/>
      <c r="E15" s="79"/>
      <c r="F15" s="79"/>
      <c r="G15" s="79"/>
    </row>
    <row r="16" spans="2:32" ht="15.75" thickTop="1"/>
    <row r="18" spans="2:33">
      <c r="C18" s="1"/>
    </row>
    <row r="20" spans="2:33">
      <c r="B20" s="1"/>
    </row>
    <row r="23" spans="2:33">
      <c r="B23" s="1"/>
    </row>
    <row r="24" spans="2:33">
      <c r="B24" s="1"/>
    </row>
    <row r="25" spans="2:33">
      <c r="B25" s="1"/>
      <c r="J25" s="24"/>
    </row>
    <row r="26" spans="2:33">
      <c r="B26" s="1"/>
      <c r="J26" s="24"/>
      <c r="AG26" s="24"/>
    </row>
    <row r="27" spans="2:33">
      <c r="B27" s="1"/>
    </row>
    <row r="28" spans="2:33">
      <c r="B28" s="1"/>
      <c r="AG28" s="25"/>
    </row>
    <row r="29" spans="2:33">
      <c r="B29" s="1"/>
    </row>
    <row r="30" spans="2:33">
      <c r="B30" s="1"/>
    </row>
    <row r="31" spans="2:33">
      <c r="B31" s="1"/>
    </row>
    <row r="32" spans="2:33">
      <c r="B32" s="1"/>
    </row>
    <row r="33" spans="2:2">
      <c r="B33" s="1"/>
    </row>
    <row r="34" spans="2:2">
      <c r="B34" s="1"/>
    </row>
    <row r="35" spans="2:2">
      <c r="B35" s="1"/>
    </row>
    <row r="36" spans="2:2">
      <c r="B36" s="1"/>
    </row>
    <row r="37" spans="2:2">
      <c r="B37" s="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"/>
  <dimension ref="B1:AP58"/>
  <sheetViews>
    <sheetView zoomScale="115" zoomScaleNormal="11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I14" sqref="AI14"/>
    </sheetView>
  </sheetViews>
  <sheetFormatPr defaultRowHeight="15"/>
  <cols>
    <col min="1" max="1" width="11.5703125" customWidth="1"/>
    <col min="2" max="2" width="24" customWidth="1"/>
    <col min="3" max="3" width="8.28515625" customWidth="1"/>
    <col min="4" max="34" width="2.7109375" customWidth="1"/>
    <col min="39" max="39" width="9.140625" customWidth="1"/>
  </cols>
  <sheetData>
    <row r="1" spans="2:42" ht="15.75" customHeight="1">
      <c r="B1" s="34"/>
      <c r="C1" s="34"/>
      <c r="D1" s="34"/>
      <c r="E1" s="34"/>
      <c r="F1" s="34"/>
    </row>
    <row r="2" spans="2:42" ht="42" customHeight="1">
      <c r="B2" s="34"/>
      <c r="C2" s="34"/>
      <c r="D2" s="34"/>
      <c r="E2" s="34"/>
      <c r="F2" s="34"/>
      <c r="AO2" t="s">
        <v>72</v>
      </c>
      <c r="AP2">
        <v>3</v>
      </c>
    </row>
    <row r="4" spans="2:42" ht="21">
      <c r="B4" s="2"/>
      <c r="C4" s="2"/>
      <c r="D4" s="37" t="str">
        <f ca="1">TEXT(TABLICA!D55, "ddd")</f>
        <v>ned</v>
      </c>
      <c r="E4" s="37" t="str">
        <f ca="1">TEXT(TABLICA!E55, "ddd")</f>
        <v>pon</v>
      </c>
      <c r="F4" s="37" t="str">
        <f ca="1">TEXT(TABLICA!F55, "ddd")</f>
        <v>uto</v>
      </c>
      <c r="G4" s="37" t="str">
        <f ca="1">TEXT(TABLICA!G55, "ddd")</f>
        <v>sri</v>
      </c>
      <c r="H4" s="37" t="str">
        <f ca="1">TEXT(TABLICA!H55, "ddd")</f>
        <v>čet</v>
      </c>
      <c r="I4" s="37" t="str">
        <f ca="1">TEXT(TABLICA!I55, "ddd")</f>
        <v>pet</v>
      </c>
      <c r="J4" s="37" t="str">
        <f ca="1">TEXT(TABLICA!J55, "ddd")</f>
        <v>sub</v>
      </c>
      <c r="K4" s="37" t="str">
        <f ca="1">TEXT(TABLICA!K55, "ddd")</f>
        <v>ned</v>
      </c>
      <c r="L4" s="37" t="str">
        <f ca="1">TEXT(TABLICA!L55, "ddd")</f>
        <v>pon</v>
      </c>
      <c r="M4" s="37" t="str">
        <f ca="1">TEXT(TABLICA!M55, "ddd")</f>
        <v>uto</v>
      </c>
      <c r="N4" s="37" t="str">
        <f ca="1">TEXT(TABLICA!N55, "ddd")</f>
        <v>sri</v>
      </c>
      <c r="O4" s="37" t="str">
        <f ca="1">TEXT(TABLICA!O55, "ddd")</f>
        <v>čet</v>
      </c>
      <c r="P4" s="37" t="str">
        <f ca="1">TEXT(TABLICA!P55, "ddd")</f>
        <v>pet</v>
      </c>
      <c r="Q4" s="37" t="str">
        <f ca="1">TEXT(TABLICA!Q55, "ddd")</f>
        <v>sub</v>
      </c>
      <c r="R4" s="37" t="str">
        <f ca="1">TEXT(TABLICA!R55, "ddd")</f>
        <v>ned</v>
      </c>
      <c r="S4" s="37" t="str">
        <f ca="1">TEXT(TABLICA!S55, "ddd")</f>
        <v>pon</v>
      </c>
      <c r="T4" s="37" t="str">
        <f ca="1">TEXT(TABLICA!T55, "ddd")</f>
        <v>uto</v>
      </c>
      <c r="U4" s="37" t="str">
        <f ca="1">TEXT(TABLICA!U55, "ddd")</f>
        <v>sri</v>
      </c>
      <c r="V4" s="37" t="str">
        <f ca="1">TEXT(TABLICA!V55, "ddd")</f>
        <v>čet</v>
      </c>
      <c r="W4" s="37" t="str">
        <f ca="1">TEXT(TABLICA!W55, "ddd")</f>
        <v>pet</v>
      </c>
      <c r="X4" s="37" t="str">
        <f ca="1">TEXT(TABLICA!X55, "ddd")</f>
        <v>sub</v>
      </c>
      <c r="Y4" s="37" t="str">
        <f ca="1">TEXT(TABLICA!Y55, "ddd")</f>
        <v>ned</v>
      </c>
      <c r="Z4" s="37" t="str">
        <f ca="1">TEXT(TABLICA!Z55, "ddd")</f>
        <v>pon</v>
      </c>
      <c r="AA4" s="37" t="str">
        <f ca="1">TEXT(TABLICA!AA55, "ddd")</f>
        <v>uto</v>
      </c>
      <c r="AB4" s="37" t="str">
        <f ca="1">TEXT(TABLICA!AB55, "ddd")</f>
        <v>sri</v>
      </c>
      <c r="AC4" s="37" t="str">
        <f ca="1">TEXT(TABLICA!AC55, "ddd")</f>
        <v>čet</v>
      </c>
      <c r="AD4" s="37" t="str">
        <f ca="1">TEXT(TABLICA!AD55, "ddd")</f>
        <v>pet</v>
      </c>
      <c r="AE4" s="37" t="str">
        <f ca="1">TEXT(TABLICA!AE55, "ddd")</f>
        <v>sub</v>
      </c>
      <c r="AF4" s="37" t="str">
        <f ca="1">IF(TABLICA!D57&gt;=29,TEXT(TABLICA!AF55, "ddd"),"")</f>
        <v>ned</v>
      </c>
      <c r="AG4" s="37" t="str">
        <f ca="1">IF(TABLICA!D57&gt;=30,TEXT(TABLICA!AG55, "ddd"),"")</f>
        <v>pon</v>
      </c>
      <c r="AH4" s="37" t="str">
        <f ca="1">IF(TABLICA!D57&gt;=31,TEXT(TABLICA!AH55, "ddd"),"")</f>
        <v>uto</v>
      </c>
      <c r="AJ4" t="b">
        <v>0</v>
      </c>
      <c r="AK4" t="b">
        <v>0</v>
      </c>
      <c r="AL4" t="b">
        <v>0</v>
      </c>
      <c r="AM4" t="b">
        <v>0</v>
      </c>
      <c r="AN4" t="b">
        <v>0</v>
      </c>
    </row>
    <row r="5" spans="2:42" ht="39" customHeight="1">
      <c r="B5" s="3"/>
      <c r="C5" s="2"/>
      <c r="D5" s="37" t="str">
        <f>IF(D52=1,"siječnja",IF(D52=2,"veljače",IF(D52=3,"ožujka",IF(D52=4,"travnja",IF(D52=5,"svibnja",IF(D52=6,"lipnja",IF(D52=7,"srpnja",IF(D52=8,"kolovoza",IF(D52=9,"rujna",IF(D52=10,"listopada",IF(D52=11,"studenog",IF(D52=12,"prosinca"))))))))))))</f>
        <v>ožujka</v>
      </c>
      <c r="E5" s="16" t="str">
        <f>IF(D52=1,"siječnja",IF(D52=2,"veljače",IF(D52=3,"ožujka",IF(D52=4,"travnja",IF(D52=5,"svibnja",IF(D52=6,"lipnja",IF(D52=7,"srpnja",IF(D52=8,"kolovoza",IF(D52=9,"rujna",IF(D52=10,"listopada",IF(D52=11,"studenog",IF(D52=12,"prosinca"))))))))))))</f>
        <v>ožujka</v>
      </c>
      <c r="F5" s="16" t="str">
        <f>IF(D52=1,"siječnja",IF(D52=2,"veljače",IF(D52=3,"ožujka",IF(D52=4,"travnja",IF(D52=5,"svibnja",IF(D52=6,"lipnja",IF(D52=7,"srpnja",IF(D52=8,"kolovoza",IF(D52=9,"rujna",IF(D52=10,"listopada",IF(D52=11,"studenog",IF(D52=12,"prosinca"))))))))))))</f>
        <v>ožujka</v>
      </c>
      <c r="G5" s="16" t="str">
        <f>IF(D52=1,"siječnja",IF(D52=2,"veljače",IF(D52=3,"ožujka",IF(D52=4,"travnja",IF(D52=5,"svibnja",IF(D52=6,"lipnja",IF(D52=7,"srpnja",IF(D52=8,"kolovoza",IF(D52=9,"rujna",IF(D52=10,"listopada",IF(D52=11,"studenog",IF(D52=12,"prosinca"))))))))))))</f>
        <v>ožujka</v>
      </c>
      <c r="H5" s="16" t="str">
        <f>IF(D52=1,"siječnja",IF(D52=2,"veljače",IF(D52=3,"ožujka",IF(D52=4,"travnja",IF(D52=5,"svibnja",IF(D52=6,"lipnja",IF(D52=7,"srpnja",IF(D52=8,"kolovoza",IF(D52=9,"rujna",IF(D52=10,"listopada",IF(D52=11,"studenog",IF(D52=12,"prosinca"))))))))))))</f>
        <v>ožujka</v>
      </c>
      <c r="I5" s="16" t="str">
        <f>IF(D52=1,"siječnja",IF(D52=2,"veljače",IF(D52=3,"ožujka",IF(D52=4,"travnja",IF(D52=5,"svibnja",IF(D52=6,"lipnja",IF(D52=7,"srpnja",IF(D52=8,"kolovoza",IF(D52=9,"rujna",IF(D52=10,"listopada",IF(D52=11,"studenog",IF(D52=12,"prosinca"))))))))))))</f>
        <v>ožujka</v>
      </c>
      <c r="J5" s="16" t="str">
        <f>IF(D52=1,"siječnja",IF(D52=2,"veljače",IF(D52=3,"ožujka",IF(D52=4,"travnja",IF(D52=5,"svibnja",IF(D52=6,"lipnja",IF(D52=7,"srpnja",IF(D52=8,"kolovoza",IF(D52=9,"rujna",IF(D52=10,"listopada",IF(D52=11,"studenog",IF(D52=12,"prosinca"))))))))))))</f>
        <v>ožujka</v>
      </c>
      <c r="K5" s="16" t="str">
        <f>IF(D52=1,"siječnja",IF(D52=2,"veljače",IF(D52=3,"ožujka",IF(D52=4,"travnja",IF(D52=5,"svibnja",IF(D52=6,"lipnja",IF(D52=7,"srpnja",IF(D52=8,"kolovoza",IF(D52=9,"rujna",IF(D52=10,"listopada",IF(D52=11,"studenog",IF(D52=12,"prosinca"))))))))))))</f>
        <v>ožujka</v>
      </c>
      <c r="L5" s="16" t="str">
        <f>IF(D52=1,"siječnja",IF(D52=2,"veljače",IF(D52=3,"ožujka",IF(D52=4,"travnja",IF(D52=5,"svibnja",IF(D52=6,"lipnja",IF(D52=7,"srpnja",IF(D52=8,"kolovoza",IF(D52=9,"rujna",IF(D52=10,"listopada",IF(D52=11,"studenog",IF(D52=12,"prosinca"))))))))))))</f>
        <v>ožujka</v>
      </c>
      <c r="M5" s="16" t="str">
        <f>IF(D52=1,"siječnja",IF(D52=2,"veljače",IF(D52=3,"ožujka",IF(D52=4,"travnja",IF(D52=5,"svibnja",IF(D52=6,"lipnja",IF(D52=7,"srpnja",IF(D52=8,"kolovoza",IF(D52=9,"rujna",IF(D52=10,"listopada",IF(D52=11,"studenog",IF(D52=12,"prosinca"))))))))))))</f>
        <v>ožujka</v>
      </c>
      <c r="N5" s="16" t="str">
        <f>IF(D52=1,"siječnja",IF(D52=2,"veljače",IF(D52=3,"ožujka",IF(D52=4,"travnja",IF(D52=5,"svibnja",IF(D52=6,"lipnja",IF(D52=7,"srpnja",IF(D52=8,"kolovoza",IF(D52=9,"rujna",IF(D52=10,"listopada",IF(D52=11,"studenog",IF(D52=12,"prosinca"))))))))))))</f>
        <v>ožujka</v>
      </c>
      <c r="O5" s="16" t="str">
        <f>IF(D52=1,"siječnja",IF(D52=2,"veljače",IF(D52=3,"ožujka",IF(D52=4,"travnja",IF(D52=5,"svibnja",IF(D52=6,"lipnja",IF(D52=7,"srpnja",IF(D52=8,"kolovoza",IF(D52=9,"rujna",IF(D52=10,"listopada",IF(D52=11,"studenog",IF(D52=12,"prosinca"))))))))))))</f>
        <v>ožujka</v>
      </c>
      <c r="P5" s="16" t="str">
        <f>IF(D52=1,"siječnja",IF(D52=2,"veljače",IF(D52=3,"ožujka",IF(D52=4,"travnja",IF(D52=5,"svibnja",IF(D52=6,"lipnja",IF(D52=7,"srpnja",IF(D52=8,"kolovoza",IF(D52=9,"rujna",IF(D52=10,"listopada",IF(D52=11,"studenog",IF(D52=12,"prosinca"))))))))))))</f>
        <v>ožujka</v>
      </c>
      <c r="Q5" s="16" t="str">
        <f>IF(D52=1,"siječnja",IF(D52=2,"veljače",IF(D52=3,"ožujka",IF(D52=4,"travnja",IF(D52=5,"svibnja",IF(D52=6,"lipnja",IF(D52=7,"srpnja",IF(D52=8,"kolovoza",IF(D52=9,"rujna",IF(D52=10,"listopada",IF(D52=11,"studenog",IF(D52=12,"prosinca"))))))))))))</f>
        <v>ožujka</v>
      </c>
      <c r="R5" s="16" t="str">
        <f>IF(D52=1,"siječnja",IF(D52=2,"veljače",IF(D52=3,"ožujka",IF(D52=4,"travnja",IF(D52=5,"svibnja",IF(D52=6,"lipnja",IF(D52=7,"srpnja",IF(D52=8,"kolovoza",IF(D52=9,"rujna",IF(D52=10,"listopada",IF(D52=11,"studenog",IF(D52=12,"prosinca"))))))))))))</f>
        <v>ožujka</v>
      </c>
      <c r="S5" s="16" t="str">
        <f>IF(D52=1,"siječnja",IF(D52=2,"veljače",IF(D52=3,"ožujka",IF(D52=4,"travnja",IF(D52=5,"svibnja",IF(D52=6,"lipnja",IF(D52=7,"srpnja",IF(D52=8,"kolovoza",IF(D52=9,"rujna",IF(D52=10,"listopada",IF(D52=11,"studenog",IF(D52=12,"prosinca"))))))))))))</f>
        <v>ožujka</v>
      </c>
      <c r="T5" s="16" t="str">
        <f>IF(D52=1,"siječnja",IF(D52=2,"veljače",IF(D52=3,"ožujka",IF(D52=4,"travnja",IF(D52=5,"svibnja",IF(D52=6,"lipnja",IF(D52=7,"srpnja",IF(D52=8,"kolovoza",IF(D52=9,"rujna",IF(D52=10,"listopada",IF(D52=11,"studenog",IF(D52=12,"prosinca"))))))))))))</f>
        <v>ožujka</v>
      </c>
      <c r="U5" s="16" t="str">
        <f>IF(D52=1,"siječnja",IF(D52=2,"veljače",IF(D52=3,"ožujka",IF(D52=4,"travnja",IF(D52=5,"svibnja",IF(D52=6,"lipnja",IF(D52=7,"srpnja",IF(D52=8,"kolovoza",IF(D52=9,"rujna",IF(D52=10,"listopada",IF(D52=11,"studenog",IF(D52=12,"prosinca"))))))))))))</f>
        <v>ožujka</v>
      </c>
      <c r="V5" s="16" t="str">
        <f>IF(D52=1,"siječnja",IF(D52=2,"veljače",IF(D52=3,"ožujka",IF(D52=4,"travnja",IF(D52=5,"svibnja",IF(D52=6,"lipnja",IF(D52=7,"srpnja",IF(D52=8,"kolovoza",IF(D52=9,"rujna",IF(D52=10,"listopada",IF(D52=11,"studenog",IF(D52=12,"prosinca"))))))))))))</f>
        <v>ožujka</v>
      </c>
      <c r="W5" s="16" t="str">
        <f>IF(D52=1,"siječnja",IF(D52=2,"veljače",IF(D52=3,"ožujka",IF(D52=4,"travnja",IF(D52=5,"svibnja",IF(D52=6,"lipnja",IF(D52=7,"srpnja",IF(D52=8,"kolovoza",IF(D52=9,"rujna",IF(D52=10,"listopada",IF(D52=11,"studenog",IF(D52=12,"prosinca"))))))))))))</f>
        <v>ožujka</v>
      </c>
      <c r="X5" s="16" t="str">
        <f>IF(D52=1,"siječnja",IF(D52=2,"veljače",IF(D52=3,"ožujka",IF(D52=4,"travnja",IF(D52=5,"svibnja",IF(D52=6,"lipnja",IF(D52=7,"srpnja",IF(D52=8,"kolovoza",IF(D52=9,"rujna",IF(D52=10,"listopada",IF(D52=11,"studenog",IF(D52=12,"prosinca"))))))))))))</f>
        <v>ožujka</v>
      </c>
      <c r="Y5" s="16" t="str">
        <f>IF(D52=1,"siječnja",IF(D52=2,"veljače",IF(D52=3,"ožujka",IF(D52=4,"travnja",IF(D52=5,"svibnja",IF(D52=6,"lipnja",IF(D52=7,"srpnja",IF(D52=8,"kolovoza",IF(D52=9,"rujna",IF(D52=10,"listopada",IF(D52=11,"studenog",IF(D52=12,"prosinca"))))))))))))</f>
        <v>ožujka</v>
      </c>
      <c r="Z5" s="16" t="str">
        <f>IF(D52=1,"siječnja",IF(D52=2,"veljače",IF(D52=3,"ožujka",IF(D52=4,"travnja",IF(D52=5,"svibnja",IF(D52=6,"lipnja",IF(D52=7,"srpnja",IF(D52=8,"kolovoza",IF(D52=9,"rujna",IF(D52=10,"listopada",IF(D52=11,"studenog",IF(D52=12,"prosinca"))))))))))))</f>
        <v>ožujka</v>
      </c>
      <c r="AA5" s="16" t="str">
        <f>IF(D52=1,"siječnja",IF(D52=2,"veljače",IF(D52=3,"ožujka",IF(D52=4,"travnja",IF(D52=5,"svibnja",IF(D52=6,"lipnja",IF(D52=7,"srpnja",IF(D52=8,"kolovoza",IF(D52=9,"rujna",IF(D52=10,"listopada",IF(D52=11,"studenog",IF(D52=12,"prosinca"))))))))))))</f>
        <v>ožujka</v>
      </c>
      <c r="AB5" s="16" t="str">
        <f>IF(D52=1,"siječnja",IF(D52=2,"veljače",IF(D52=3,"ožujka",IF(D52=4,"travnja",IF(D52=5,"svibnja",IF(D52=6,"lipnja",IF(D52=7,"srpnja",IF(D52=8,"kolovoza",IF(D52=9,"rujna",IF(D52=10,"listopada",IF(D52=11,"studenog",IF(D52=12,"prosinca"))))))))))))</f>
        <v>ožujka</v>
      </c>
      <c r="AC5" s="16" t="str">
        <f>IF(D52=1,"siječnja",IF(D52=2,"veljače",IF(D52=3,"ožujka",IF(D52=4,"travnja",IF(D52=5,"svibnja",IF(D52=6,"lipnja",IF(D52=7,"srpnja",IF(D52=8,"kolovoza",IF(D52=9,"rujna",IF(D52=10,"listopada",IF(D52=11,"studenog",IF(D52=12,"prosinca"))))))))))))</f>
        <v>ožujka</v>
      </c>
      <c r="AD5" s="16" t="str">
        <f>IF(D52=1,"siječnja",IF(D52=2,"veljače",IF(D52=3,"ožujka",IF(D52=4,"travnja",IF(D52=5,"svibnja",IF(D52=6,"lipnja",IF(D52=7,"srpnja",IF(D52=8,"kolovoza",IF(D52=9,"rujna",IF(D52=10,"listopada",IF(D52=11,"studenog",IF(D52=12,"prosinca"))))))))))))</f>
        <v>ožujka</v>
      </c>
      <c r="AE5" s="16" t="str">
        <f>IF(D55&gt;=28,IF(D52=1,"siječnja",IF(D52=2,"veljače",IF(D52=3,"ožujka",IF(D52=4,"travnja",IF(D52=5,"svibnja",IF(D52=6,"lipnja",IF(D52=7,"srpnja",IF(D52=8,"kolovoza",IF(D52=9,"rujna",IF(D52=10,"listopada",IF(D52=11,"studenog",IF(D52=12,"prosinca")))))))))))),"")</f>
        <v>ožujka</v>
      </c>
      <c r="AF5" s="16" t="str">
        <f>IF(D55&gt;=29,IF(D52=1,"siječnja",IF(D52=2,"veljače",IF(D52=3,"ožujka",IF(D52=4,"travnja",IF(D52=5,"svibnja",IF(D52=6,"lipnja",IF(D52=7,"srpnja",IF(D52=8,"kolovoza",IF(D52=9,"rujna",IF(D52=10,"listopada",IF(D52=11,"studenog",IF(D52=12,"prosinca")))))))))))),"")</f>
        <v>ožujka</v>
      </c>
      <c r="AG5" s="16" t="str">
        <f>IF(D55&gt;=30,IF(D52=1,"siječnja",IF(D52=2,"veljače",IF(D52=3,"ožujka",IF(D52=4,"travnja",IF(D52=5,"svibnja",IF(D52=6,"lipnja",IF(D52=7,"srpnja",IF(D52=8,"kolovoza",IF(D52=9,"rujna",IF(D52=10,"listopada",IF(D52=11,"studenog",IF(D52=12,"prosinca")))))))))))),"")</f>
        <v>ožujka</v>
      </c>
      <c r="AH5" s="16" t="str">
        <f>IF(D55&gt;=31,IF(D52=1,"siječnja",IF(D52=2,"veljače",IF(D52=3,"ožujka",IF(D52=4,"travnja",IF(D52=5,"svibnja",IF(D52=6,"lipnja",IF(D52=7,"srpnja",IF(D52=8,"kolovoza",IF(D52=9,"rujna",IF(D52=10,"listopada",IF(D52=11,"studenog",IF(D52=12,"prosinca")))))))))))),"")</f>
        <v>ožujka</v>
      </c>
      <c r="AK5" t="str">
        <f>IF(AK4,2,"")</f>
        <v/>
      </c>
      <c r="AL5" t="str">
        <f>IF(AL4,3,"")</f>
        <v/>
      </c>
      <c r="AM5" t="str">
        <f>IF(AM4,4,"")</f>
        <v/>
      </c>
      <c r="AN5" t="str">
        <f>IF(AN4,5,"")</f>
        <v/>
      </c>
    </row>
    <row r="6" spans="2:42" s="2" customFormat="1" ht="20.45" customHeight="1" thickBot="1">
      <c r="D6" s="38" t="s">
        <v>2</v>
      </c>
      <c r="E6" s="17" t="s">
        <v>3</v>
      </c>
      <c r="F6" s="17" t="s">
        <v>4</v>
      </c>
      <c r="G6" s="17" t="s">
        <v>5</v>
      </c>
      <c r="H6" s="17" t="s">
        <v>6</v>
      </c>
      <c r="I6" s="17" t="s">
        <v>7</v>
      </c>
      <c r="J6" s="17" t="s">
        <v>8</v>
      </c>
      <c r="K6" s="17" t="s">
        <v>9</v>
      </c>
      <c r="L6" s="17" t="s">
        <v>10</v>
      </c>
      <c r="M6" s="17" t="s">
        <v>11</v>
      </c>
      <c r="N6" s="17" t="s">
        <v>12</v>
      </c>
      <c r="O6" s="17" t="s">
        <v>13</v>
      </c>
      <c r="P6" s="17" t="s">
        <v>14</v>
      </c>
      <c r="Q6" s="17" t="s">
        <v>15</v>
      </c>
      <c r="R6" s="17" t="s">
        <v>16</v>
      </c>
      <c r="S6" s="17" t="s">
        <v>17</v>
      </c>
      <c r="T6" s="17" t="s">
        <v>18</v>
      </c>
      <c r="U6" s="17" t="s">
        <v>19</v>
      </c>
      <c r="V6" s="17" t="s">
        <v>20</v>
      </c>
      <c r="W6" s="17" t="s">
        <v>21</v>
      </c>
      <c r="X6" s="17" t="s">
        <v>22</v>
      </c>
      <c r="Y6" s="17" t="s">
        <v>23</v>
      </c>
      <c r="Z6" s="17" t="s">
        <v>24</v>
      </c>
      <c r="AA6" s="17" t="s">
        <v>25</v>
      </c>
      <c r="AB6" s="17" t="s">
        <v>26</v>
      </c>
      <c r="AC6" s="17" t="s">
        <v>27</v>
      </c>
      <c r="AD6" s="17" t="s">
        <v>28</v>
      </c>
      <c r="AE6" s="17" t="s">
        <v>29</v>
      </c>
      <c r="AF6" s="17" t="str">
        <f>IF(D55&gt;=29,"29.","")</f>
        <v>29.</v>
      </c>
      <c r="AG6" s="17" t="str">
        <f>IF(D55&gt;=30,"30.","")</f>
        <v>30.</v>
      </c>
      <c r="AH6" s="17" t="str">
        <f>IF(D55&gt;=31,"31.","")</f>
        <v>31.</v>
      </c>
      <c r="AJ6" s="141" t="s">
        <v>88</v>
      </c>
      <c r="AM6" t="s">
        <v>95</v>
      </c>
    </row>
    <row r="7" spans="2:42" ht="28.15" customHeight="1" thickTop="1">
      <c r="B7" s="186" t="s">
        <v>56</v>
      </c>
      <c r="C7" s="10" t="s">
        <v>30</v>
      </c>
      <c r="D7" s="45"/>
      <c r="E7" s="31"/>
      <c r="F7" s="46"/>
      <c r="G7" s="18"/>
      <c r="H7" s="18"/>
      <c r="I7" s="46"/>
      <c r="J7" s="18"/>
      <c r="K7" s="18"/>
      <c r="L7" s="18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18"/>
      <c r="Z7" s="46"/>
      <c r="AA7" s="18"/>
      <c r="AB7" s="46"/>
      <c r="AC7" s="46"/>
      <c r="AD7" s="18"/>
      <c r="AE7" s="18"/>
      <c r="AF7" s="46"/>
      <c r="AG7" s="46"/>
      <c r="AH7" s="21"/>
    </row>
    <row r="8" spans="2:42" ht="33.75" customHeight="1" thickBot="1">
      <c r="B8" s="187"/>
      <c r="C8" s="11" t="s">
        <v>31</v>
      </c>
      <c r="D8" s="47"/>
      <c r="E8" s="32"/>
      <c r="F8" s="86"/>
      <c r="G8" s="19"/>
      <c r="H8" s="19"/>
      <c r="I8" s="86"/>
      <c r="J8" s="19"/>
      <c r="K8" s="19"/>
      <c r="L8" s="19"/>
      <c r="M8" s="86"/>
      <c r="N8" s="86"/>
      <c r="O8" s="86"/>
      <c r="P8" s="19"/>
      <c r="Q8" s="19"/>
      <c r="R8" s="19"/>
      <c r="S8" s="86"/>
      <c r="T8" s="19"/>
      <c r="U8" s="86"/>
      <c r="V8" s="19"/>
      <c r="W8" s="19"/>
      <c r="X8" s="19"/>
      <c r="Y8" s="19"/>
      <c r="Z8" s="86"/>
      <c r="AA8" s="19"/>
      <c r="AB8" s="86"/>
      <c r="AC8" s="19"/>
      <c r="AD8" s="19"/>
      <c r="AE8" s="19"/>
      <c r="AF8" s="19"/>
      <c r="AG8" s="86"/>
      <c r="AH8" s="22"/>
      <c r="AJ8" s="141"/>
    </row>
    <row r="9" spans="2:42" ht="33.75" hidden="1" customHeight="1" thickBot="1">
      <c r="B9" s="4"/>
      <c r="C9" s="11" t="s">
        <v>32</v>
      </c>
      <c r="D9" s="39"/>
      <c r="E9" s="33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3"/>
    </row>
    <row r="10" spans="2:42" ht="33.75" customHeight="1" thickTop="1">
      <c r="B10" s="4"/>
      <c r="C10" s="11" t="s">
        <v>30</v>
      </c>
      <c r="D10" s="45"/>
      <c r="E10" s="18"/>
      <c r="F10" s="18"/>
      <c r="G10" s="18"/>
      <c r="H10" s="46"/>
      <c r="I10" s="46"/>
      <c r="J10" s="18"/>
      <c r="K10" s="18"/>
      <c r="L10" s="18"/>
      <c r="M10" s="18"/>
      <c r="N10" s="18"/>
      <c r="O10" s="46"/>
      <c r="P10" s="18"/>
      <c r="Q10" s="18"/>
      <c r="R10" s="46"/>
      <c r="S10" s="18"/>
      <c r="T10" s="18"/>
      <c r="U10" s="46"/>
      <c r="V10" s="18"/>
      <c r="W10" s="46"/>
      <c r="X10" s="18"/>
      <c r="Y10" s="18"/>
      <c r="Z10" s="18"/>
      <c r="AA10" s="18"/>
      <c r="AB10" s="46"/>
      <c r="AC10" s="18"/>
      <c r="AD10" s="18"/>
      <c r="AE10" s="18"/>
      <c r="AF10" s="18"/>
      <c r="AG10" s="18"/>
      <c r="AH10" s="21"/>
    </row>
    <row r="11" spans="2:42" ht="33.75" customHeight="1" thickBot="1">
      <c r="B11" s="4"/>
      <c r="C11" s="11" t="s">
        <v>31</v>
      </c>
      <c r="D11" s="47"/>
      <c r="E11" s="19"/>
      <c r="F11" s="19"/>
      <c r="G11" s="19"/>
      <c r="H11" s="19"/>
      <c r="I11" s="86"/>
      <c r="J11" s="19"/>
      <c r="K11" s="19"/>
      <c r="L11" s="19"/>
      <c r="M11" s="19"/>
      <c r="N11" s="19"/>
      <c r="O11" s="86"/>
      <c r="P11" s="19"/>
      <c r="Q11" s="19"/>
      <c r="R11" s="86"/>
      <c r="S11" s="19"/>
      <c r="T11" s="19"/>
      <c r="U11" s="86"/>
      <c r="V11" s="19"/>
      <c r="W11" s="19"/>
      <c r="X11" s="19"/>
      <c r="Y11" s="19"/>
      <c r="Z11" s="19"/>
      <c r="AA11" s="19"/>
      <c r="AB11" s="86"/>
      <c r="AC11" s="19"/>
      <c r="AD11" s="19"/>
      <c r="AE11" s="19"/>
      <c r="AF11" s="19"/>
      <c r="AG11" s="19"/>
      <c r="AH11" s="22"/>
    </row>
    <row r="12" spans="2:42" ht="33.75" hidden="1" customHeight="1" thickBot="1">
      <c r="B12" s="5"/>
      <c r="C12" s="101" t="s">
        <v>33</v>
      </c>
      <c r="D12" s="3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3"/>
    </row>
    <row r="13" spans="2:42" ht="27.75" customHeight="1" thickTop="1">
      <c r="B13" s="41" t="s">
        <v>34</v>
      </c>
      <c r="C13" s="102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98"/>
      <c r="AI13" s="99"/>
    </row>
    <row r="14" spans="2:42" ht="27.75" customHeight="1">
      <c r="B14" s="100" t="s">
        <v>57</v>
      </c>
      <c r="C14" s="81"/>
      <c r="D14" s="53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5"/>
    </row>
    <row r="15" spans="2:42" ht="27.75" hidden="1" customHeight="1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</row>
    <row r="16" spans="2:42" ht="27.75" hidden="1" customHeight="1"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</row>
    <row r="17" spans="2:34" ht="27.75" customHeight="1">
      <c r="B17" s="15" t="s">
        <v>35</v>
      </c>
      <c r="C17" s="12"/>
      <c r="D17" s="179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1"/>
    </row>
    <row r="18" spans="2:34" ht="27.75" customHeight="1">
      <c r="B18" s="43" t="s">
        <v>36</v>
      </c>
      <c r="C18" s="12"/>
      <c r="D18" s="179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1"/>
    </row>
    <row r="19" spans="2:34" ht="27.75" customHeight="1">
      <c r="B19" s="43" t="s">
        <v>37</v>
      </c>
      <c r="C19" s="12"/>
      <c r="D19" s="179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1"/>
    </row>
    <row r="20" spans="2:34" ht="27.75" customHeight="1">
      <c r="B20" s="43" t="s">
        <v>38</v>
      </c>
      <c r="C20" s="12"/>
      <c r="D20" s="179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1"/>
    </row>
    <row r="21" spans="2:34" ht="27.75" customHeight="1">
      <c r="B21" s="15" t="s">
        <v>39</v>
      </c>
      <c r="C21" s="12"/>
      <c r="D21" s="179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1"/>
    </row>
    <row r="22" spans="2:34" ht="27.75" customHeight="1">
      <c r="B22" s="15" t="s">
        <v>40</v>
      </c>
      <c r="C22" s="12"/>
      <c r="D22" s="179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1"/>
    </row>
    <row r="23" spans="2:34" ht="27.75" customHeight="1">
      <c r="B23" s="15" t="s">
        <v>41</v>
      </c>
      <c r="C23" s="12"/>
      <c r="D23" s="179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1"/>
    </row>
    <row r="24" spans="2:34" ht="27.75" customHeight="1">
      <c r="B24" s="15" t="s">
        <v>53</v>
      </c>
      <c r="C24" s="12"/>
      <c r="D24" s="179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1"/>
    </row>
    <row r="25" spans="2:34" ht="27.75" customHeight="1">
      <c r="B25" s="15" t="s">
        <v>42</v>
      </c>
      <c r="C25" s="12"/>
      <c r="D25" s="179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1"/>
    </row>
    <row r="26" spans="2:34" ht="27.75" customHeight="1">
      <c r="B26" s="43" t="s">
        <v>54</v>
      </c>
      <c r="C26" s="12"/>
      <c r="D26" s="179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1"/>
    </row>
    <row r="27" spans="2:34" ht="27.75" customHeight="1">
      <c r="B27" s="15" t="s">
        <v>43</v>
      </c>
      <c r="C27" s="12"/>
      <c r="D27" s="179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1"/>
    </row>
    <row r="28" spans="2:34" ht="27.75" customHeight="1">
      <c r="B28" s="15" t="s">
        <v>44</v>
      </c>
      <c r="C28" s="12"/>
      <c r="D28" s="179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1"/>
    </row>
    <row r="29" spans="2:34" ht="27.75" customHeight="1">
      <c r="B29" s="15" t="s">
        <v>45</v>
      </c>
      <c r="C29" s="12"/>
      <c r="D29" s="179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1"/>
    </row>
    <row r="30" spans="2:34" ht="27.75" customHeight="1" thickBot="1">
      <c r="B30" s="42" t="s">
        <v>46</v>
      </c>
      <c r="C30" s="13"/>
      <c r="D30" s="182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4"/>
    </row>
    <row r="31" spans="2:34" ht="18" customHeight="1" thickTop="1">
      <c r="B31" s="15" t="s">
        <v>59</v>
      </c>
      <c r="C31" s="12"/>
      <c r="D31" s="53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5"/>
    </row>
    <row r="32" spans="2:34" ht="19.899999999999999" customHeight="1">
      <c r="B32" s="128" t="s">
        <v>58</v>
      </c>
      <c r="C32" s="126"/>
      <c r="D32" s="129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1"/>
    </row>
    <row r="33" spans="2:34" ht="15.75" thickBot="1">
      <c r="B33" s="134" t="s">
        <v>94</v>
      </c>
      <c r="C33" s="136"/>
      <c r="D33" s="135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3"/>
    </row>
    <row r="34" spans="2:34" ht="15.75" thickTop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2:34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2:34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2:34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2:34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2:34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2:34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2:34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2:34">
      <c r="B42" s="2"/>
      <c r="C42" s="2"/>
      <c r="D42" s="27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2:34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2:34">
      <c r="B44" s="2"/>
      <c r="C44" s="2"/>
      <c r="D44" s="30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 t="s">
        <v>61</v>
      </c>
      <c r="AG44" s="2"/>
      <c r="AH44" s="2"/>
    </row>
    <row r="45" spans="2:34">
      <c r="B45" s="2"/>
      <c r="C45" s="2"/>
      <c r="D45" s="28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2:34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2:34" hidden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2:34" hidden="1">
      <c r="B48" s="2"/>
      <c r="C48" s="2"/>
      <c r="D48" s="30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2:34" hidden="1">
      <c r="B49" s="2"/>
      <c r="C49" s="2"/>
      <c r="D49" s="30">
        <f ca="1">TODAY()</f>
        <v>43917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2:34" hidden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2:34" hidden="1">
      <c r="B51" s="2"/>
      <c r="C51" s="2" t="s">
        <v>62</v>
      </c>
      <c r="D51" s="2">
        <v>2014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2:34" hidden="1">
      <c r="B52" s="2">
        <f ca="1">TEXT(TODAY(),"MM")+B51</f>
        <v>3</v>
      </c>
      <c r="C52" s="2" t="s">
        <v>63</v>
      </c>
      <c r="D52" s="2">
        <f>AP2</f>
        <v>3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 t="str">
        <f>LEFT(Z6,LEN(Z6)-1)</f>
        <v>23</v>
      </c>
      <c r="AA52" s="2"/>
      <c r="AB52" s="2"/>
      <c r="AC52" s="2"/>
      <c r="AD52" s="2"/>
      <c r="AE52" s="2"/>
      <c r="AF52" s="2"/>
      <c r="AG52" s="2"/>
      <c r="AH52" s="2"/>
    </row>
    <row r="53" spans="2:34" hidden="1">
      <c r="B53" s="2"/>
      <c r="C53" s="2"/>
      <c r="D53" s="30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F53" s="2"/>
      <c r="AG53" s="2"/>
      <c r="AH53" s="2"/>
    </row>
    <row r="54" spans="2:34" hidden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2:34" hidden="1">
      <c r="B55" s="2"/>
      <c r="C55" s="2" t="s">
        <v>65</v>
      </c>
      <c r="D55" s="36">
        <f>DAY(DATE(2014,D52+1,0))</f>
        <v>31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2:34" hidden="1">
      <c r="B56" s="2"/>
      <c r="C56" t="str">
        <f ca="1">IF(WEEKDAY(D49)=2,"Po",IF(WEEKDAY(D49)=3,"Ut",IF(WEEKDAY(D49)=4,"Sr",IF(WEEKDAY(D49)=5,"Če",IF(WEEKDAY(D49)=6,"Pe",IF(WEEKDAY(D49)=7,"Su",IF(WEEKDAY(D49)=1,"Ne")))))))</f>
        <v>Pe</v>
      </c>
      <c r="D56" s="35">
        <f ca="1">DAY(TEXT(TODAY(),"DD/MM/YYYY"))</f>
        <v>27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2:34" hidden="1">
      <c r="B57" s="2"/>
      <c r="C57" s="2"/>
      <c r="D57" s="27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2:34" hidden="1"/>
  </sheetData>
  <mergeCells count="1">
    <mergeCell ref="B7:B8"/>
  </mergeCells>
  <conditionalFormatting sqref="D4:AH4">
    <cfRule type="containsText" dxfId="2" priority="3" operator="containsText" text="Su">
      <formula>NOT(ISERROR(SEARCH("Su",D4)))</formula>
    </cfRule>
    <cfRule type="containsText" dxfId="1" priority="4" operator="containsText" text="Ne">
      <formula>NOT(ISERROR(SEARCH("Ne",D4)))</formula>
    </cfRule>
  </conditionalFormatting>
  <conditionalFormatting sqref="L55">
    <cfRule type="containsText" dxfId="0" priority="1" operator="containsText" text="Po">
      <formula>NOT(ISERROR(SEARCH("Po",L55)))</formula>
    </cfRule>
    <cfRule type="colorScale" priority="2">
      <colorScale>
        <cfvo type="formula" val="&quot;&quot;&quot;Po&quot;&quot;&quot;"/>
        <cfvo type="max"/>
        <color rgb="FFFF7128"/>
        <color rgb="FFFFEF9C"/>
      </colorScale>
    </cfRule>
  </conditionalFormatting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9" r:id="rId4" name="Check Box 7">
              <controlPr defaultSize="0" autoFill="0" autoLine="0" autoPict="0">
                <anchor moveWithCells="1">
                  <from>
                    <xdr:col>34</xdr:col>
                    <xdr:colOff>447675</xdr:colOff>
                    <xdr:row>1</xdr:row>
                    <xdr:rowOff>476250</xdr:rowOff>
                  </from>
                  <to>
                    <xdr:col>35</xdr:col>
                    <xdr:colOff>485775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5" name="Check Box 8">
              <controlPr defaultSize="0" autoFill="0" autoLine="0" autoPict="0">
                <anchor moveWithCells="1">
                  <from>
                    <xdr:col>35</xdr:col>
                    <xdr:colOff>485775</xdr:colOff>
                    <xdr:row>1</xdr:row>
                    <xdr:rowOff>476250</xdr:rowOff>
                  </from>
                  <to>
                    <xdr:col>36</xdr:col>
                    <xdr:colOff>533400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6" name="Check Box 9">
              <controlPr defaultSize="0" autoFill="0" autoLine="0" autoPict="0">
                <anchor moveWithCells="1">
                  <from>
                    <xdr:col>36</xdr:col>
                    <xdr:colOff>542925</xdr:colOff>
                    <xdr:row>1</xdr:row>
                    <xdr:rowOff>476250</xdr:rowOff>
                  </from>
                  <to>
                    <xdr:col>37</xdr:col>
                    <xdr:colOff>495300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7" name="Check Box 10">
              <controlPr defaultSize="0" autoFill="0" autoLine="0" autoPict="0">
                <anchor moveWithCells="1">
                  <from>
                    <xdr:col>37</xdr:col>
                    <xdr:colOff>571500</xdr:colOff>
                    <xdr:row>1</xdr:row>
                    <xdr:rowOff>485775</xdr:rowOff>
                  </from>
                  <to>
                    <xdr:col>38</xdr:col>
                    <xdr:colOff>590550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8" name="Check Box 11">
              <controlPr defaultSize="0" autoFill="0" autoLine="0" autoPict="0">
                <anchor moveWithCells="1">
                  <from>
                    <xdr:col>39</xdr:col>
                    <xdr:colOff>0</xdr:colOff>
                    <xdr:row>1</xdr:row>
                    <xdr:rowOff>495300</xdr:rowOff>
                  </from>
                  <to>
                    <xdr:col>40</xdr:col>
                    <xdr:colOff>381000</xdr:colOff>
                    <xdr:row>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TABLICA</vt:lpstr>
      <vt:lpstr>TABLICA_KORONA</vt:lpstr>
      <vt:lpstr>Raspored</vt:lpstr>
      <vt:lpstr>UPIS</vt:lpstr>
      <vt:lpstr>TABLICA!Podrucje_ispisa</vt:lpstr>
      <vt:lpstr>TABLICA_KORONA!Podrucje_ispisa</vt:lpstr>
      <vt:lpstr>UPIS!Podrucje_ispisa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Belavic;Brnada</dc:creator>
  <cp:lastModifiedBy>Darko</cp:lastModifiedBy>
  <cp:lastPrinted>2020-03-26T17:38:30Z</cp:lastPrinted>
  <dcterms:created xsi:type="dcterms:W3CDTF">2012-04-30T11:21:31Z</dcterms:created>
  <dcterms:modified xsi:type="dcterms:W3CDTF">2020-03-27T08:46:24Z</dcterms:modified>
</cp:coreProperties>
</file>